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765" activeTab="16"/>
  </bookViews>
  <sheets>
    <sheet name="Pak_1" sheetId="1" r:id="rId1"/>
    <sheet name="Pak_2" sheetId="2" r:id="rId2"/>
    <sheet name="Pak_3" sheetId="3" r:id="rId3"/>
    <sheet name="Pak 4" sheetId="4" r:id="rId4"/>
    <sheet name="Pak_5" sheetId="5" r:id="rId5"/>
    <sheet name="Pak_6" sheetId="6" r:id="rId6"/>
    <sheet name="Pak_7" sheetId="7" r:id="rId7"/>
    <sheet name="Pak_8" sheetId="8" r:id="rId8"/>
    <sheet name="Pak_9" sheetId="9" r:id="rId9"/>
    <sheet name="Pak 10" sheetId="10" r:id="rId10"/>
    <sheet name="Pak 11" sheetId="11" r:id="rId11"/>
    <sheet name="Pak_12" sheetId="12" r:id="rId12"/>
    <sheet name="Pak_13" sheetId="13" r:id="rId13"/>
    <sheet name="Pak_14" sheetId="14" r:id="rId14"/>
    <sheet name="Pak_15" sheetId="15" r:id="rId15"/>
    <sheet name="Pak_16" sheetId="16" r:id="rId16"/>
    <sheet name="Pak_17" sheetId="17" r:id="rId17"/>
    <sheet name="Pak_18" sheetId="18" r:id="rId18"/>
    <sheet name="Pak_19" sheetId="19" r:id="rId19"/>
    <sheet name="Pak_20" sheetId="20" r:id="rId20"/>
    <sheet name="Pak 21" sheetId="21" r:id="rId21"/>
    <sheet name="Pak_22" sheetId="22" r:id="rId22"/>
    <sheet name="Pak_23" sheetId="23" r:id="rId23"/>
    <sheet name="Pak_24" sheetId="24" r:id="rId24"/>
    <sheet name="Pak_25" sheetId="25" r:id="rId25"/>
    <sheet name="Pak_26" sheetId="26" r:id="rId26"/>
    <sheet name="Pak_27" sheetId="27" r:id="rId27"/>
    <sheet name="Pak_28" sheetId="28" r:id="rId28"/>
    <sheet name="Pak_29" sheetId="29" r:id="rId29"/>
    <sheet name="Pak 30" sheetId="30" r:id="rId30"/>
    <sheet name="Pak_31" sheetId="31" r:id="rId31"/>
    <sheet name="Pak_32" sheetId="32" r:id="rId32"/>
    <sheet name="Pak_33" sheetId="33" r:id="rId33"/>
    <sheet name="Pak_34" sheetId="34" r:id="rId34"/>
    <sheet name="Pak_35" sheetId="35" r:id="rId35"/>
    <sheet name="Pak_36" sheetId="36" r:id="rId36"/>
    <sheet name="Pak_37" sheetId="37" r:id="rId37"/>
    <sheet name="Pak_38" sheetId="38" r:id="rId38"/>
    <sheet name="Pak_39" sheetId="39" r:id="rId39"/>
    <sheet name="Pak_40" sheetId="40" r:id="rId40"/>
    <sheet name="Pak_41" sheetId="41" r:id="rId41"/>
    <sheet name="Pak_42" sheetId="42" r:id="rId42"/>
    <sheet name="Pak_43" sheetId="43" r:id="rId43"/>
    <sheet name="Pak_44" sheetId="44" r:id="rId44"/>
    <sheet name="Pak_45" sheetId="45" r:id="rId45"/>
    <sheet name="Pak_46" sheetId="46" r:id="rId46"/>
    <sheet name="Pak_47" sheetId="47" r:id="rId47"/>
    <sheet name="Pak_48" sheetId="48" r:id="rId48"/>
    <sheet name="Pak_49" sheetId="49" r:id="rId49"/>
    <sheet name="Pak_50" sheetId="50" r:id="rId50"/>
    <sheet name="Pak_51" sheetId="51" r:id="rId51"/>
    <sheet name="Pak_52" sheetId="52" r:id="rId52"/>
    <sheet name="Pak_53" sheetId="53" r:id="rId53"/>
    <sheet name="Pak_54" sheetId="54" r:id="rId54"/>
    <sheet name="Pak_55" sheetId="55" r:id="rId55"/>
    <sheet name="Pak_56" sheetId="56" r:id="rId56"/>
    <sheet name="Pak_57" sheetId="57" r:id="rId57"/>
    <sheet name="Pak_58" sheetId="58" r:id="rId58"/>
    <sheet name="Pak_59" sheetId="59" r:id="rId59"/>
    <sheet name="Pak_60" sheetId="60" r:id="rId60"/>
    <sheet name="Pak_61" sheetId="61" r:id="rId61"/>
    <sheet name="Pak_62" sheetId="62" r:id="rId62"/>
    <sheet name="Pak_63" sheetId="63" r:id="rId63"/>
    <sheet name="Pak_64" sheetId="64" r:id="rId64"/>
    <sheet name="Pak_65" sheetId="65" r:id="rId65"/>
    <sheet name="Pak_66" sheetId="66" r:id="rId66"/>
    <sheet name="Pak_67" sheetId="67" r:id="rId67"/>
    <sheet name="Pak_68" sheetId="68" r:id="rId68"/>
    <sheet name="Pak_69" sheetId="69" r:id="rId69"/>
    <sheet name="Pak_70" sheetId="70" r:id="rId70"/>
    <sheet name="Pak_71" sheetId="71" r:id="rId71"/>
    <sheet name="Pak_72" sheetId="72" r:id="rId72"/>
    <sheet name="Pak_73" sheetId="73" r:id="rId73"/>
    <sheet name="Pak_74" sheetId="74" r:id="rId74"/>
    <sheet name="Pak_75" sheetId="75" r:id="rId75"/>
    <sheet name="Pak_76" sheetId="76" r:id="rId76"/>
    <sheet name="Pak_77" sheetId="77" r:id="rId77"/>
    <sheet name="Pak_78" sheetId="78" r:id="rId78"/>
    <sheet name="Pak_79" sheetId="79" r:id="rId79"/>
    <sheet name="Pak_80" sheetId="80" r:id="rId80"/>
    <sheet name="Pak_81" sheetId="81" r:id="rId81"/>
    <sheet name="Pak_82" sheetId="82" r:id="rId82"/>
    <sheet name="Pak_83" sheetId="83" r:id="rId83"/>
    <sheet name="Pak_84" sheetId="84" r:id="rId84"/>
    <sheet name="Pak_85" sheetId="85" r:id="rId85"/>
    <sheet name="Pak_86" sheetId="86" r:id="rId86"/>
    <sheet name="Arkusz1" sheetId="87" r:id="rId87"/>
  </sheets>
  <definedNames/>
  <calcPr fullCalcOnLoad="1"/>
</workbook>
</file>

<file path=xl/sharedStrings.xml><?xml version="1.0" encoding="utf-8"?>
<sst xmlns="http://schemas.openxmlformats.org/spreadsheetml/2006/main" count="2439" uniqueCount="532">
  <si>
    <t>Załącznik nr 5 do SIWZ</t>
  </si>
  <si>
    <t>Pakiet nr 1</t>
  </si>
  <si>
    <t>Rurka tracheotomijna z jednym mankietem</t>
  </si>
  <si>
    <t>Poz.</t>
  </si>
  <si>
    <t>Nazwa sprzętu</t>
  </si>
  <si>
    <t>Producent</t>
  </si>
  <si>
    <t>Nr katalogowy asortymentu</t>
  </si>
  <si>
    <t>j.m</t>
  </si>
  <si>
    <t>Zapotrzebowanie śr/rok</t>
  </si>
  <si>
    <t>cena jednostkowa netto</t>
  </si>
  <si>
    <t>stawka vat %</t>
  </si>
  <si>
    <t>kwota vat</t>
  </si>
  <si>
    <t>cena jednostkowa brutto</t>
  </si>
  <si>
    <t>wartość ogólna netto</t>
  </si>
  <si>
    <t>kwota podatku</t>
  </si>
  <si>
    <t>wartość ogólna brutto</t>
  </si>
  <si>
    <t>szt.</t>
  </si>
  <si>
    <t>WARTOŚĆ OGÓLNA NETTO</t>
  </si>
  <si>
    <t xml:space="preserve">Kwota podatku </t>
  </si>
  <si>
    <t>Przedmiot zamówienia zgodny z opisem w Załączniku nr 1 do SIWZ.</t>
  </si>
  <si>
    <r>
      <t>WARTOŚĆ OGÓLNA BRUTTO</t>
    </r>
    <r>
      <rPr>
        <sz val="10"/>
        <color indexed="8"/>
        <rFont val="Calibri"/>
        <family val="2"/>
      </rPr>
      <t xml:space="preserve"> (wartość ogólna netto + kwota podatku )</t>
    </r>
  </si>
  <si>
    <t>Pakiet nr 2</t>
  </si>
  <si>
    <t xml:space="preserve">  j.m.</t>
  </si>
  <si>
    <t>Pakiet nr 3</t>
  </si>
  <si>
    <t xml:space="preserve"> Taśma beznapięciowa</t>
  </si>
  <si>
    <t>Bez napięciowa taśma przez otwory zasłonowe (stosowana przy wysiłkowym nieotrzymaniu moczu).</t>
  </si>
  <si>
    <t>Prowadnica do zakładania  - zestaw</t>
  </si>
  <si>
    <t>Dren do andropompy</t>
  </si>
  <si>
    <t>Dreny do arthropompy</t>
  </si>
  <si>
    <t>Pakiet nr 5</t>
  </si>
  <si>
    <t>Pakiet nr 6</t>
  </si>
  <si>
    <t>Dren do pompy płuczącej f-my OLYMPUS</t>
  </si>
  <si>
    <t>Dren do pompy płuczącej f-my OLYMPUS Typ – MAJ 1607</t>
  </si>
  <si>
    <t>Pakiet nr 9</t>
  </si>
  <si>
    <t>Pakiet nr 10</t>
  </si>
  <si>
    <t>Pakiet nr 11</t>
  </si>
  <si>
    <t>Naczynia plastikowe jednorazowego użytku do posiłków gorących</t>
  </si>
  <si>
    <t xml:space="preserve">             Naczynia plastikowe jednorazowego użytku do posiłków gorących</t>
  </si>
  <si>
    <t>Talerz płaski Ø 23 cm ± 2cm</t>
  </si>
  <si>
    <t>Flaczarka poj. 500 ml</t>
  </si>
  <si>
    <t>Łyżki jednorazowe duże</t>
  </si>
  <si>
    <t>Widelce jednorazowe</t>
  </si>
  <si>
    <t>Nóż jednorazowy</t>
  </si>
  <si>
    <t>Talerz papierowy prostokątny 17cm x 24 cm</t>
  </si>
  <si>
    <t>Pakiet nr 12</t>
  </si>
  <si>
    <t>Pakiet nr 13</t>
  </si>
  <si>
    <t>Akumulatory do UPS</t>
  </si>
  <si>
    <t xml:space="preserve">Akumulator typ Europower – 12V  7 – 7,2Ah   </t>
  </si>
  <si>
    <t>Pakiet nr 16</t>
  </si>
  <si>
    <t>Pakiet nr 18</t>
  </si>
  <si>
    <t>Sensor przepływu do respiratora NBP 840</t>
  </si>
  <si>
    <t>Pakiet nr 19</t>
  </si>
  <si>
    <t>Pakiet nr 20</t>
  </si>
  <si>
    <t>Pakiet nr 21</t>
  </si>
  <si>
    <t>Filtr wydechowy do Respiratora NBP 840</t>
  </si>
  <si>
    <t>Filtr jednorazowy do systemu drenażu RE/X800  i D/X 800 respiratorów serii 800</t>
  </si>
  <si>
    <t>Pakiet nr 23</t>
  </si>
  <si>
    <t>szt</t>
  </si>
  <si>
    <t>Dreny do drenażu jamy otrzewnej</t>
  </si>
  <si>
    <t>Dren brzuszny  F 28 400</t>
  </si>
  <si>
    <t>Dren brzuszny  F 30/400</t>
  </si>
  <si>
    <t>Pakiet nr 25</t>
  </si>
  <si>
    <t>Zestaw do przedniej resekcji odbytnicy</t>
  </si>
  <si>
    <t>Nr Kat.</t>
  </si>
  <si>
    <t xml:space="preserve">Paski zewnętrzne do glukometru </t>
  </si>
  <si>
    <t>Lancety do nakłuwacza</t>
  </si>
  <si>
    <t>op.</t>
  </si>
  <si>
    <t>Przedmiot zamówienia zgodny z opisem w Zał. nr 1 do SIWZ.</t>
  </si>
  <si>
    <t>Paski do oznaczania poziomu glukozy we krwi u noworodków</t>
  </si>
  <si>
    <t>WARTOŚĆ OGÓLNA BRUTTO (wartość ogólna netto + kwota podatku )</t>
  </si>
  <si>
    <t>Pakiet nr 28</t>
  </si>
  <si>
    <t>op</t>
  </si>
  <si>
    <t>Zestaw do autotransfuzji i Zamknięty system niskociśnieniowy do drenażu ran</t>
  </si>
  <si>
    <t xml:space="preserve">Zestaw do autotransfuzji. </t>
  </si>
  <si>
    <t xml:space="preserve">Zamknięty system niskociśnieniowy do drenażu ran. </t>
  </si>
  <si>
    <t>Pakiet nr 30</t>
  </si>
  <si>
    <t>Szt.</t>
  </si>
  <si>
    <t>Pakiet nr 31</t>
  </si>
  <si>
    <t>Papiery do USG i KTG</t>
  </si>
  <si>
    <t>rol</t>
  </si>
  <si>
    <t>rol.</t>
  </si>
  <si>
    <t xml:space="preserve">Papier do KTG HP Philips M1911A </t>
  </si>
  <si>
    <t>Pakiet nr 32</t>
  </si>
  <si>
    <t>Kleszcze biopsyjne i Kleszcze do gorącej biopsji</t>
  </si>
  <si>
    <t>Kleszcze biopsyjne, łopatka elipsoidalna, z kolcem, wielorazowe do kanału Ø 2,8 mm dł. ≥ 2300 mm</t>
  </si>
  <si>
    <t>Kleszcze do gorącej biopsji, wielorazowego użytku, do kanału Ø 2,8 mm dł. ≥ 2300 mm łopatki elipsoidalne</t>
  </si>
  <si>
    <t>Pakiet nr 33</t>
  </si>
  <si>
    <t>Pakiet nr 34</t>
  </si>
  <si>
    <t>Pakiet nr 35</t>
  </si>
  <si>
    <t>Igły do hemostazy, do kanału Ø 2,8 mm i o dł ≥ 2300 mm</t>
  </si>
  <si>
    <t>Pakiet nr 36</t>
  </si>
  <si>
    <t>A</t>
  </si>
  <si>
    <t>B</t>
  </si>
  <si>
    <t>Pakiet nr 37</t>
  </si>
  <si>
    <t>C</t>
  </si>
  <si>
    <t>Pakiet nr 38</t>
  </si>
  <si>
    <t>Szczotki do czyszczenia kanałów endoskopu</t>
  </si>
  <si>
    <t>Szczotki do czyszczenia kanałów endoskopu jednorazowe. Średnica kanału 2,8 mm</t>
  </si>
  <si>
    <t>Pakiet nr 39</t>
  </si>
  <si>
    <t>Polipropylenowa siatka płaska 8 x 12</t>
  </si>
  <si>
    <t>Pakiet nr 40</t>
  </si>
  <si>
    <t>Kompletny zestaw do opaskowania żylaków przełyku</t>
  </si>
  <si>
    <t>Kompletny zestaw do opaskowania żylaków przełyku (po ≥ 6 opasek/zestaw)</t>
  </si>
  <si>
    <t>Zest.</t>
  </si>
  <si>
    <t>Pakiet nr 41</t>
  </si>
  <si>
    <t>Igły do Biopsji tkanek miękkich</t>
  </si>
  <si>
    <t>Opis</t>
  </si>
  <si>
    <t>Igły do Biopsji tkanek miękkich z regulowaną długością cięcia (np. VELOX 2)</t>
  </si>
  <si>
    <t>VT 14 120 – 00</t>
  </si>
  <si>
    <t>VT 14 180 – 00</t>
  </si>
  <si>
    <t>VT 16 120 – 00</t>
  </si>
  <si>
    <t>VT 16 180 – 00</t>
  </si>
  <si>
    <t>Pakiet nr 42</t>
  </si>
  <si>
    <t>Igły do biopsji cienkoigłowej</t>
  </si>
  <si>
    <t>OPIS</t>
  </si>
  <si>
    <t>Igły do biopsji cienkoigłowej Ø 20 wg GAUGA</t>
  </si>
  <si>
    <t>Igły Typu WESTCOTT 180 mm</t>
  </si>
  <si>
    <t>Igły Typu WESTCOTT 120 mm</t>
  </si>
  <si>
    <t>Igły Typu CHIBA 180 mm</t>
  </si>
  <si>
    <t>Igły Typu CHIBA 120 mm</t>
  </si>
  <si>
    <t>Pakiet nr 43</t>
  </si>
  <si>
    <t xml:space="preserve">Cewnik moczowodowy </t>
  </si>
  <si>
    <t>Cewnik moczowodowy rozmiar 4-10</t>
  </si>
  <si>
    <t>Pakiet nr 44</t>
  </si>
  <si>
    <t>Jednorazowa maszynka do golenia</t>
  </si>
  <si>
    <t>Jednorazowa maszynka do golenia (jednoostrzowa )</t>
  </si>
  <si>
    <t>Pakiet nr 45</t>
  </si>
  <si>
    <t xml:space="preserve"> Sondy do żywienia dojelitowego, przyrządy Flocare</t>
  </si>
  <si>
    <t>Sonda do żywienia dojelitowego z prowadnicą 8F</t>
  </si>
  <si>
    <t>Sonda do żywienia Noworodkowa ch 6/51 bez prowadnicy, polretanowa</t>
  </si>
  <si>
    <t>Przyrząd Flocare G/B do żywienia dojelitowego do przetaczań metodą grawitacyjną w wersji do butelek, wolny od DEHP</t>
  </si>
  <si>
    <t>Przyrząd Flocare G/P do żywienia dojelitowego do przetaczań metodą grawitacyjną w wersji do opakowań typu PACK, wolny DEHP</t>
  </si>
  <si>
    <t>Przyrząd Flocare P/B do żywienia dojelitowego  w wersji do pomp, typu butelka wolny od DEHP</t>
  </si>
  <si>
    <t>Przyrząd Flocare P/P do żywienia dojelitowego  w wersji do pomp, typu PACK  wolny od DEHP</t>
  </si>
  <si>
    <t>Flocare  PEG SET – zestaw do przez skórnej endoskopowej gastronomii o rozmiarach</t>
  </si>
  <si>
    <t>Ch 16/76 cm</t>
  </si>
  <si>
    <t>Ch 20/76 cm</t>
  </si>
  <si>
    <t>Zgłębnik Flocare poliuretanowy (PUR) do żywienia dojelitowego, wykonany z poliuretanu, z niebieską linką kontrastującą w promieniach RTG, posiadający prowadnicę w rozmiarach</t>
  </si>
  <si>
    <t>Ch 10/110 cm</t>
  </si>
  <si>
    <t>Cewnik Gastostomijny śródoperacyjne  z silikonu, trójdrożna pakowana z jałowym żelem poślizgowym Ch 18</t>
  </si>
  <si>
    <t>Pakiet nr 46</t>
  </si>
  <si>
    <t xml:space="preserve">Folia operacyjna „JOBAN” </t>
  </si>
  <si>
    <t>Folia operacyjna „JOBAN” 56 x 45 cm</t>
  </si>
  <si>
    <t>Pakiet nr 47</t>
  </si>
  <si>
    <t>Rurka intubacyjna zbrojona</t>
  </si>
  <si>
    <t>Pakiet nr 48</t>
  </si>
  <si>
    <t>Pojemniki na zużyte igły</t>
  </si>
  <si>
    <t>2L</t>
  </si>
  <si>
    <t>5L</t>
  </si>
  <si>
    <t>a</t>
  </si>
  <si>
    <t>b</t>
  </si>
  <si>
    <t>Filtr do ssaków firmy OGARIT</t>
  </si>
  <si>
    <t>Pakiet nr 51</t>
  </si>
  <si>
    <t>Filtr do ssaków firmy MEDELA</t>
  </si>
  <si>
    <t>Pakiet nr 52</t>
  </si>
  <si>
    <t>Kleszcze biopsyjne jednorazowe</t>
  </si>
  <si>
    <t>Kleszcze biopsyjne jednorazowe o dł. ≥230 cm, do kanału endoskopu 2,8 mmm do tzw. Gorącej biopsji (hot biosy)</t>
  </si>
  <si>
    <t>Pakiet nr 53</t>
  </si>
  <si>
    <t>Jednorazowe wkłady workowe</t>
  </si>
  <si>
    <t>j.w., poj. 3 l</t>
  </si>
  <si>
    <t>Mocowanie na szynę Modura.</t>
  </si>
  <si>
    <t>Pakiet nr 54</t>
  </si>
  <si>
    <t>Filtry do ssaka OLYMPUS – jednorazowe</t>
  </si>
  <si>
    <t>Pakiet nr 56</t>
  </si>
  <si>
    <t>Balony do dylatacji zwężeń przewodu pokarmowego</t>
  </si>
  <si>
    <t>Pakiet nr 57</t>
  </si>
  <si>
    <t>Pętla do polipektomii, monofilamentowa, jednorazowa owalna , o dł. ≥ 230 cm do kanału endoskopu 2,8 mm</t>
  </si>
  <si>
    <t>Ø 6 mm</t>
  </si>
  <si>
    <t>Ø 10 mm</t>
  </si>
  <si>
    <t>Ø 15 mm</t>
  </si>
  <si>
    <t>D</t>
  </si>
  <si>
    <t>Ø 25 mm</t>
  </si>
  <si>
    <t>E</t>
  </si>
  <si>
    <t>Ø 30 mm</t>
  </si>
  <si>
    <t>Pakiet nr 58</t>
  </si>
  <si>
    <t>Pętla do polipektomii, jednorazowa, sztywna lub półsztywna (stiff lub semi-stiff) o dł. ≥ 230 do kanału endoskopu, do kanału endoskopu 2,8 mm. (owalna lub heksagonalna)</t>
  </si>
  <si>
    <t>Ø 13 mm</t>
  </si>
  <si>
    <t>Ø 27 mm</t>
  </si>
  <si>
    <t>Pakiet nr 59</t>
  </si>
  <si>
    <t>Kleszcze biopsyjne jednorazowe o dł. ≥230 cm, do kanału endoskopu 2,8 mmm preferowane łopatki elipsoidalne</t>
  </si>
  <si>
    <t>Pakiet nr 60</t>
  </si>
  <si>
    <t>Zgłębnik żołądkowy</t>
  </si>
  <si>
    <t>Zgłębnik żołądkowy od 80 cm do 120 cm</t>
  </si>
  <si>
    <t>Zgłębnik żołądkowy – 150 cm</t>
  </si>
  <si>
    <t>16 F</t>
  </si>
  <si>
    <t>18 F</t>
  </si>
  <si>
    <t>20 F</t>
  </si>
  <si>
    <t>Pakiet nr 61</t>
  </si>
  <si>
    <t>Kubki, kieliszki, worki na zwłoki</t>
  </si>
  <si>
    <t>Kubki jednorazowe – (200/250ml)</t>
  </si>
  <si>
    <t>Worki na zwłoki – zamykane na suwak</t>
  </si>
  <si>
    <t xml:space="preserve">Kieliszki jednorazowe </t>
  </si>
  <si>
    <t>Pakiet nr 63</t>
  </si>
  <si>
    <t>Patyczki i szpatułki</t>
  </si>
  <si>
    <t>Patyczki drewniane dł od 20 cm do 30 cm pakowane po 100 szt.</t>
  </si>
  <si>
    <t>Szpatułki drewniane op. 100szt</t>
  </si>
  <si>
    <t>Pakiet nr 64</t>
  </si>
  <si>
    <t>Pakiet nr 65</t>
  </si>
  <si>
    <t>Igła pod pajęczynowa, gła do znieczulenia podpajęczynówkowego</t>
  </si>
  <si>
    <t>Igła pod pajęczynowa</t>
  </si>
  <si>
    <t xml:space="preserve">Nr 27 G </t>
  </si>
  <si>
    <t>Igła do znieczulenia podpajęczynówkowego typu Pencil Point z prowadnicą, cienkościenna o szybkim wypływie, z przezroczystą rowkowaną końcówką, z dopasowaną prowadnicą, oznaczona kolorem dla identyfikacji rozmiaru, sterylna</t>
  </si>
  <si>
    <t xml:space="preserve">Nr 27 G P-P </t>
  </si>
  <si>
    <t>Pakiet nr 66</t>
  </si>
  <si>
    <t xml:space="preserve">Szyna Kramera i Szyna aluminiowa palcowa </t>
  </si>
  <si>
    <t>Szyna Kramera 10 cm/150 cm</t>
  </si>
  <si>
    <t>Szyna Kramera 7 cm/150 cm</t>
  </si>
  <si>
    <t xml:space="preserve">Szyna aluminiowa palcowa </t>
  </si>
  <si>
    <t>Pakiet nr 67</t>
  </si>
  <si>
    <t>Cewniki do odsysania i adaptery</t>
  </si>
  <si>
    <t>Uniwersalny adapter do dróg oddechowych. Zgodnie z opisem w Zał nr 1 do SIWZ.</t>
  </si>
  <si>
    <t>Cewnik do odsysania w systemie zamkniętym na 72 godziny - kompatybilny z adapterem do dróg oddechowych  z poz. 1.Zgodnie z opisem w Zał nr 1 do SIWZ.</t>
  </si>
  <si>
    <t>Cewnik do odsysania w systemie zamkniętym na 72 godziny w rozmiarach: 5 ; 6 ; 7 i 8 Fr, kompatybilny z adapterem do dróg oddechowych z poz. 4. Zgodnie z opisem w Zał nr 1 do SIWZ.</t>
  </si>
  <si>
    <t xml:space="preserve">Adapter kątowy 45 stopni do dróg oddechowych, z możliwością  stosowania przez 7 dni, kompatybilny z cewnikiem z poz. 3.Zgodnie z opisem w Zał nr 1 do SIWZ.
</t>
  </si>
  <si>
    <t>Zestaw niesterylny do drenów, składający się z łącznika Y  oraz zastawki ssącej z bezkontaktową kontrolą ssania. Zgodnie z opisem w Zał nr 1 do SIWZ.</t>
  </si>
  <si>
    <t>Dren łączący o długość 210 cm..Zgodnie z opisem w Zał nr 1 do SIWZ.</t>
  </si>
  <si>
    <t>Dren do ssaka długości 210 cm. Zgodnie z opisem w Zał nr 1 do SIWZ.</t>
  </si>
  <si>
    <t>Pakiet nr 68</t>
  </si>
  <si>
    <t>Jednorazowy system do kontrolowanej zbiórki luźnego stolca z silikonowym rękawem odprowadzającym długości 167 cm  z balonikiem retencyjnym</t>
  </si>
  <si>
    <t>Worki  wymienne kompatybilne z zestawem  do kontrolowanej zbiórki stolca pojemności 1000 ml</t>
  </si>
  <si>
    <t>Zestaw do pomiaru diurezy godzinowej, sterylny</t>
  </si>
  <si>
    <t xml:space="preserve">Zamknięty system do nieinwazyjnego pomiaru ciśnienia śródbrzusznego </t>
  </si>
  <si>
    <t>Pakiet nr 69</t>
  </si>
  <si>
    <t xml:space="preserve">Stabilizator powieki górnej oka </t>
  </si>
  <si>
    <t>Pakiet nr 70</t>
  </si>
  <si>
    <t xml:space="preserve">Bezpieczna kaniula do wlewów dożylnych </t>
  </si>
  <si>
    <t xml:space="preserve">Staza jednorazowego użytku </t>
  </si>
  <si>
    <t xml:space="preserve">Kaniula dotętnicza 20 G 1,1 x 45 mm, </t>
  </si>
  <si>
    <t>Pakiet nr 71</t>
  </si>
  <si>
    <t xml:space="preserve">Zestaw do wkłucia lędźwiowego </t>
  </si>
  <si>
    <t>Zestaw do wkłucia lędźwiowego jałowy zgodnie z opisem w załączniku nr 1 do SIWZ</t>
  </si>
  <si>
    <t>Pakiet nr 72</t>
  </si>
  <si>
    <t xml:space="preserve">Worki do ssaka OLYMPUS </t>
  </si>
  <si>
    <t xml:space="preserve">Dreny długi do pompy wodnej OLYMPUS </t>
  </si>
  <si>
    <t>Dreny długi do pompy wodnej OLYMPUS – jednorazowe</t>
  </si>
  <si>
    <t>Pakiet nr 76</t>
  </si>
  <si>
    <t>Pulsoksymetr napalcowy</t>
  </si>
  <si>
    <t xml:space="preserve">Pulsoksymetr napalcowy </t>
  </si>
  <si>
    <t>Pakiet nr 77</t>
  </si>
  <si>
    <t xml:space="preserve">Strzykawki bursztynowe 50-60ml </t>
  </si>
  <si>
    <t xml:space="preserve">Przedłużacz do pomp </t>
  </si>
  <si>
    <t xml:space="preserve">Przyrząd do przetaczania płynów infuzyjnych światłoczuły </t>
  </si>
  <si>
    <t xml:space="preserve">Worek do ochrony leków światłoczułych  </t>
  </si>
  <si>
    <t>Rozmiar: 100-250ml</t>
  </si>
  <si>
    <t>Rozmiar: 500-1000ml</t>
  </si>
  <si>
    <t>c</t>
  </si>
  <si>
    <t>Rozmiar: 3000ml</t>
  </si>
  <si>
    <t>Pakiet nr 78</t>
  </si>
  <si>
    <t>Worki stomijne</t>
  </si>
  <si>
    <t xml:space="preserve">Worki stomijne </t>
  </si>
  <si>
    <t xml:space="preserve"> Jednorazowe szczotki do mycia rąk z płynem </t>
  </si>
  <si>
    <t xml:space="preserve">Jednorazowe szczotki do mycia rąk z płynem </t>
  </si>
  <si>
    <t>Podkłady jednorazowe chłonne</t>
  </si>
  <si>
    <t>Podkład jednorazowy chłonny  Rozmiary: 45 x 61cm (Rozmiar +/- 10%)</t>
  </si>
  <si>
    <t>Podkład jednorazowy chłonny Rozmiary: 61 x 91cm (Rozmiar +/- 10%)</t>
  </si>
  <si>
    <t>Podkład jednorazowy chłonny Rozmiary: 25 x 40 (Rozmiar +/- 10%)</t>
  </si>
  <si>
    <t>Akumulatorowa strzygarka chirurgiczna</t>
  </si>
  <si>
    <t xml:space="preserve">Ostrze jednorazowe standardowe </t>
  </si>
  <si>
    <t xml:space="preserve">Kleszczyki do koagulacji </t>
  </si>
  <si>
    <t>Pakiet nr 84</t>
  </si>
  <si>
    <t>do pendoskopu</t>
  </si>
  <si>
    <t>do kolonoskopu</t>
  </si>
  <si>
    <t>Pakiet nr 85</t>
  </si>
  <si>
    <t>Pętle do polipektomii - obrotowe</t>
  </si>
  <si>
    <t>Pakiet nr 86</t>
  </si>
  <si>
    <t xml:space="preserve">Klesczyki biopsyjne tzw. JUMBO </t>
  </si>
  <si>
    <t>Korki gumowe do kanałów ssania</t>
  </si>
  <si>
    <t>Pętla dedykowana do polipektomii endoskopowej</t>
  </si>
  <si>
    <t xml:space="preserve">Pętla monofilamentowa jednorazowego użytku </t>
  </si>
  <si>
    <t>Zestawy do toalety jamy ustnej</t>
  </si>
  <si>
    <t>Zestaw do 24-godzinnej toalety jamy ustnej. Opis zgodnie z zapisami Zał. nr 1 do SIWZ.</t>
  </si>
  <si>
    <t>Zestaw do  toalety jamy ustnej. Opis zgodnie z zapisami Zał. nr 1 do SIWZ.</t>
  </si>
  <si>
    <t>Cewnik typu yankauer z osłonką i z silikonową końcówką. Opis zgodnie z zapisami Zał. nr 1 do SIWZ.</t>
  </si>
  <si>
    <t xml:space="preserve">Rękawice diagnostyczne </t>
  </si>
  <si>
    <t xml:space="preserve">Pułapka na polipy 5 komorowa </t>
  </si>
  <si>
    <t>Pułapka na polipy 5 komorowa  - numerowane komory do oznaczania polipów, bezpieczne siateczkowe podłoże zapobiegajace ślizganiu pobranych tkanek, elastyczne połączenie przewodu z pompą ssącą.</t>
  </si>
  <si>
    <t xml:space="preserve">Endoskopowy kateter balonowy </t>
  </si>
  <si>
    <t>Nr kat</t>
  </si>
  <si>
    <t xml:space="preserve">Balony do dylatacji zwężeń przewodu pokarmowego o dł. 5 i 8 cm i średnicy od 10 do 20 mm, balony kilkustopniowe – tj. o średnicy zależnej od zadanego ciśnienia </t>
  </si>
  <si>
    <t>Strzykawki, przyrządy do przetoczeń, przedłużacz do pomp - światłoczułe</t>
  </si>
  <si>
    <r>
      <t>WARTOŚĆ OGÓLNA BRUTTO</t>
    </r>
    <r>
      <rPr>
        <sz val="10"/>
        <rFont val="Calibri"/>
        <family val="2"/>
      </rPr>
      <t xml:space="preserve"> </t>
    </r>
    <r>
      <rPr>
        <sz val="10"/>
        <color indexed="8"/>
        <rFont val="Calibri"/>
        <family val="2"/>
      </rPr>
      <t>(wartość ogólna netto + kwota podatku )</t>
    </r>
  </si>
  <si>
    <t>Endoskopowy kateter balonowy - TYP z PROWADNIKIEM   - do przełyku, odźwiernika i okrężnicy, min. Średnica kanału - 2,8mm, długość katetera 2400mm, długość balonu 55mm,  max. ciśnienie napełniania 6,5 atm/bar, zalecana objętość płynu 45ml, zalecany prowadnik - max. 0,035"</t>
  </si>
  <si>
    <t>Zestaw do resuscytacji noworodka z regulowana zastawką PEEP</t>
  </si>
  <si>
    <t>Zestaw noworodkowy do resuscytacji, układ Tpiece,  jednorazowy, maska rozmiar 0/1, łącznik 15mm/10mm</t>
  </si>
  <si>
    <t>Zestaw noworodkowy do resuscytacji, układ Tpiece, jednorazowy, bez maski, łącznik 15mm/10mm</t>
  </si>
  <si>
    <t>j.w., poj. 1,5l/2,0l</t>
  </si>
  <si>
    <t>Wielorazowe kanistry wykonane  z poliwęglanu, przystosowane do dezynfekcji, wyposażone w zintegrowany uchwyt z zaworem odcinającym ssanie, skalowane co 50 ml./lub 100 ml.</t>
  </si>
  <si>
    <t>Jednorazowe wkłady workowe, miękkie z trwale dołączoną okrągłą pokrywą w pokrywie 4 porty (ssanie, pacjent akcesoria, tandem) port ssania zabezpieczony z zastawką mechaniczną oraz podwójnym filtrem antybakteryjnym, port pacjenta zabezpieczony zastawką antyzwrotną (lub rozwiązanie równoważne), pokrywa wyposażona w szeroki kołnierz pełniący funkcję uchwytu, pokrywa uszczelniająca na wyraźny klik, na pokrywie umieszczona co najmniej data ważności ,lub  data produkcji i numer serii, możliwość wstawienia wkładów w większe kanistry lub / wkłady workowe pasujące do  kanistra o tej samej objętości
proszek żelujący znajduje się w wkładzie workowym jednorazowym.</t>
  </si>
  <si>
    <t xml:space="preserve">Worki do ssaka OLYMPUS – jednorazowe, typ ssaka KV 5 </t>
  </si>
  <si>
    <t>Papier Mitschubisi do USG K61B - oryginał</t>
  </si>
  <si>
    <t xml:space="preserve">Papier KTG - do aparatu Bistos 350 składanka </t>
  </si>
  <si>
    <t xml:space="preserve">Uchwyt do rurek intubacyjnych  </t>
  </si>
  <si>
    <t xml:space="preserve">Przylepiec mocujący do drenów nosowych  </t>
  </si>
  <si>
    <t xml:space="preserve">Opaski do rurek tracheotomijnych  </t>
  </si>
  <si>
    <t>Zestaw do przedniej resekcji odbytnicy zawierający stapler okrężny średnicy 25  lub 29 oraz stapler prosty 30mm, 45mm lub 60mm do zamknięcia kikuta odbytnicy</t>
  </si>
  <si>
    <t>Endoskopowy katater balonowy</t>
  </si>
  <si>
    <t>op = 150</t>
  </si>
  <si>
    <t>op = 200</t>
  </si>
  <si>
    <t>Drobny sprzęt do zabiegów ginekologicznych</t>
  </si>
  <si>
    <t>SZM/DN/DZ/340/26/2019</t>
  </si>
  <si>
    <t xml:space="preserve">Haczyk do nitek typu THREAD RETRIEVER </t>
  </si>
  <si>
    <t xml:space="preserve">Haczyk do przebijania błon płodowych zakładany na palec </t>
  </si>
  <si>
    <t xml:space="preserve">Balon do redukcji krwawienia poporodowego </t>
  </si>
  <si>
    <t>Układ oddechowy do resuscytatora dla noworodków - typu Resuscitaire</t>
  </si>
  <si>
    <t>Jednorazowego użytku układ oddechowy z AutoBreath. Op = 25 szt.</t>
  </si>
  <si>
    <t xml:space="preserve">Czujniki do saturacji dla noworodków – typu Nellcor    </t>
  </si>
  <si>
    <t>Czujnik jednorazowy, sterylny, nie zwierający lateksu i ftalanów, samoprzylepny dla noworodków poniżej 3 kg op= 25 szt.</t>
  </si>
  <si>
    <t>Paski do glukometru dla dorosłych  i paski dla noworodkówii  lancety do nakłuwaczy</t>
  </si>
  <si>
    <t>Jednorazowy, foliowy, ochraniacz na obuwie i podkłady jednorazowe</t>
  </si>
  <si>
    <t>Jednorazowy, foliowy lub włókninowe, ochraniacz na obuwie, wysoki z gumką</t>
  </si>
  <si>
    <t xml:space="preserve">Podkład jednorazowy o rozmiarze 210x160 cm </t>
  </si>
  <si>
    <r>
      <t>WARTOŚĆ OGÓLNA BRUTTO (wartość o</t>
    </r>
    <r>
      <rPr>
        <sz val="10"/>
        <rFont val="Calibri"/>
        <family val="2"/>
      </rPr>
      <t>gólna netto + kwota podatku )</t>
    </r>
  </si>
  <si>
    <t xml:space="preserve">Akumulatorowa strzygarka chirurgiczna z ładowarką </t>
  </si>
  <si>
    <r>
      <t xml:space="preserve">WARTOŚĆ OGÓLNA BRUTTO (wartość ogólna netto + </t>
    </r>
    <r>
      <rPr>
        <sz val="10"/>
        <rFont val="Calibri"/>
        <family val="2"/>
      </rPr>
      <t>kwota podatku )</t>
    </r>
  </si>
  <si>
    <t>j.w., poj. 1,0l</t>
  </si>
  <si>
    <t>Sprzęt j. u. dla OIOM</t>
  </si>
  <si>
    <t>Rurka tracheotomijna z termowrażliwego PVC, z mankietem uszczelniającym nisko-ciśnieniowym, gładkie i miękkie przeźroczyste skrzydełka szyldu, prowadnica, anatomicznie ukształtowana, 2 tasiemki mocujące, balonik kontrolny znakowany rozmiarem rurki, bez lateksu, bez ftalanów, sterylna, w rozmiarach :od 6 do 10 co pół.</t>
  </si>
  <si>
    <t>Podkładka do rurek tracheotomijnych i Wymiennik ciepła i wilgoci „sztuczny nos”</t>
  </si>
  <si>
    <t>Podkładka do rurek tracheotomijnych pokryty warstwą aluminium o śr. otworu 12-19mm (CH 31-50), rozmiar -  8x9 cm.</t>
  </si>
  <si>
    <t>Wymiennik ciepła i wilgoci „sztuczny nos” do rurek tracheotomijnych,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</si>
  <si>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Rurka intubacyjna zbrojona z medycznego PVC, bez DEHP, bez lateksu, wstępnie ukształtowana, z mankietem wysokoobjętościowym -niskociśnieniowym o kształcie walca, z jednym znacznikiem głębokości intubacji nad mankietem dla rozmiarów do 5,5; dwoma znacznikami od rozmiaru 6,0; oznaczenie rozmiaru rurki na korpusie, na łączniku ISO 15 mm oraz na baloniku kontrolnym z podaniem średnicy mankietu od rozmiaru 5,0; atraumatyczna, końcówka rurki zaokrąglona, wygięta w kierunku wnętrza rurki i wyprofilowana w kształcie bawolego nosa, linia RTG od zakończenia spirali do końca rurki, rurka skalowana jednostronnie co 1 cm, z otworem  Murphy, dren i balonik kontrolny w kolorze innym niż korpus rurki, zmniejszony niskoprofilowy balonik kontrolny dla rozmiarów rurki od 3,0-4,5; łącznik ISO 15 mm kodowany kolorem dla optymalnego wyboru rozmiaru cewnika do odsysania zgodnie z normą PN-EN ISO 8836:2014-12, sterylna, do intubacji przez usta i nos, w rozmiarach od 3,0 do 9,5 co pół,  spirala metalowa całkowicie wtopiona w ściankę rurki na całej jej długości, opakowanie papier - folia</t>
  </si>
  <si>
    <t>Sonda Sengstakena</t>
  </si>
  <si>
    <t>Sonda Sengstakena do tamowania krwotoków po pęknięciu żylaków, sterylna, trójświatłowa, wykonana z gumy, długość 120cm, dostępne rozmiaru: 15 CH, 18 CH i 21 CH, pakowana indywidualnie w opakowanie podwójne czyli wewnętrzny worek foliowy i zewnętrzne opakowanie folia - papier</t>
  </si>
  <si>
    <t>Maska tlenowa</t>
  </si>
  <si>
    <t>Maska tlenowa do średniej koncentracji tlenu, otwarta, wydłużona pod brodę, anatomiczny kształt, wykonana z miękkiego PVC, z aluminiowym zaciskiem na nos,  gumką do mocowania z możliwością regulacji długości, atraumatyczny mankiet maski, obrotowy łącznik, dren tlenowy dł. 2.1m =/- 10%, o przekroju gwiazdkowym, łącznik uniwersalny do podłączenia aparatury wymagającej łącznika standardowego lub  łącznika gwintowanego, j.u., czysta mikrobiologicznie, nie zawiera lateksu, ftalanów, DEHP, bisfenolu (BPA), pakowana pojedynczo. Na opakowaniu  jednostkowym: nazwa, grafika produktu z opisem, nr katalogowy,  producent,  data ważności, nr serii, symbol „jednorazowego użytku” (przekreślona cyfra 2), symbol CE.</t>
  </si>
  <si>
    <t>Maska do podawanie tlenu typu Venturi, otwarta, wydłużona pod brodę, wykonana z miękkiego PVC, z aluminiowym zaciskiem na nos,  gumką do mocowania z możliwością regulacji długości, 7 dysz do niskiej i średniej koncentracji tlenu, kodowane kolorystycznie (24%, 28%, 31%, 35%, 40%, 50%, 60%), w zestawie adapter do podłączenia nawilżacza o wysokiej wydajności, z pierścieniem zapewniającym ciągłość przepływu, przestrzeń martwa o dł. 15 cm, dren o dł. 2,1m +/- 10% i przekroju gwiazdkowym zakończony łącznikiem uniwersalnym do podłączenia aparatury wymagającej łącznika standardowego lub  łącznika gwintowanego, nie zawiera lateksu, ftalanów, DEHP,  bisfenolu, j.u., pakowane pojedynczo. Na opakowaniu jednostkowym: nazwa, grafika produktu z opisem, nr katalogowy,  producent,  data ważności, nr serii, symbol „jednorazowego użytku” (przekreślona cyfra 2), symbol CE.</t>
  </si>
  <si>
    <t>Łyżki do laryngoskopu</t>
  </si>
  <si>
    <t>Łyżka do laryngoskopu, światłowodowa, jednorazowego użytku, typ Macintosh. Nieodkształcająca się łyżka wykonana ze stali nierdzewnej, kompatybilna z rękojeściami w  standardzie ISO 7376 (tzw. zielona specyfikacja). Mocowanie  światłowodu zatopione w tworzywie sztucznym (nylon) koloru zielonego, ułatwiającym identyfikację ze standardem ISO 7376. Wytrzymały zatrzask kulkowy zapewniający trwałe mocowanie w rękojeści. Światłowód wykonany z polerowanego tworzywa sztucznego (akryl), dający mocne, światło. Światłowód nieosłonięty, doświetlający wnętrze jamy ustnej i gardło. Wyraźne oznakowanie typu i rozmiaru łyżki na części metalowej i symbol „jednorazowego użytku” (przekreślona cyfra 2) na części plastikowej/mocowaniu łyżki,  naniesione po przeciwnej stronie wyprowadzenia światłowodu, opakowanie folia-folia. Rozmiary Macintosh: 2 / 3 / 4 /.</t>
  </si>
  <si>
    <t>Zestawy do kontrolowanej zbiórki luźnego stolca  i Zestawy do diureza godzinowa</t>
  </si>
  <si>
    <t xml:space="preserve">Cewnik foley’a wykonany ze 100% silikon pokryty od wewnątrz i zewnątrz powłoką antyinfekcyjną (Au, Pd, Ag) </t>
  </si>
  <si>
    <t>Opaska, przylepiec, uchwyt do rurek, gaziki do sterylizacji miejsc, chłonne ręczniki, czepek</t>
  </si>
  <si>
    <t>Chłonne ręczniki, dwuwarstwowe</t>
  </si>
  <si>
    <t>Czepek do mycia głowy pacjenta</t>
  </si>
  <si>
    <t>Kaniula do wlewów dożylnych, kaniula dotętnicza,  bezpieczne igłyiniekcyjne i stazy</t>
  </si>
  <si>
    <t>Wielodostępowy system składający się z sześciu łączników, umożliwiający podłączenie co najmniej 6 drenów</t>
  </si>
  <si>
    <t xml:space="preserve">Igła bezpieczna </t>
  </si>
  <si>
    <t>Bezpieczne igły do wstrzykiwaczy insulinowych</t>
  </si>
  <si>
    <t xml:space="preserve">Rurka tracheostomijna z regulowanym położeniem kołnierza </t>
  </si>
  <si>
    <t>Nr 7,0</t>
  </si>
  <si>
    <t>Nr 8,0</t>
  </si>
  <si>
    <t>Nr 9,0</t>
  </si>
  <si>
    <t>Rurka tracheostomijna z regulowanym położeniem kołnierza  i mankietem , zbrojona</t>
  </si>
  <si>
    <t>Nr 6,0</t>
  </si>
  <si>
    <t>Rurka tracheostomijna zodsysaniem znad mankietu</t>
  </si>
  <si>
    <t>Nr 6,5</t>
  </si>
  <si>
    <t>Nt 7,5</t>
  </si>
  <si>
    <t xml:space="preserve">                   Rurka tracheostomijna z regulowanym szyldem</t>
  </si>
  <si>
    <t xml:space="preserve">Igły do hemostazy </t>
  </si>
  <si>
    <r>
      <t>WARTOŚĆ OGÓLNA BRUTTO (wartość ogólna netto + k</t>
    </r>
    <r>
      <rPr>
        <sz val="10"/>
        <rFont val="Calibri"/>
        <family val="2"/>
      </rPr>
      <t>wota podatku )</t>
    </r>
  </si>
  <si>
    <t>Pętla do polipektomii monofilamentowa</t>
  </si>
  <si>
    <t>Pętla do polipektomii jednorazowa</t>
  </si>
  <si>
    <t xml:space="preserve">Balony do dylatacji zwężeń przewodu pokarmowego do kanału endoskopu Ø 2,8 mm </t>
  </si>
  <si>
    <t>Balony średniociśnieniowe trójstopniowe w komplecie z prowadnikiem z mechanizmem blokującym, dopuszczony do stosowania do poszerzania przełyku, odźwiernika, jelita grubego oraz kanału brodawki Vatera</t>
  </si>
  <si>
    <t>Urządzenie wielorazowego użytku, wielofunkcyjne: do pompowania balonów strzykawką 60 cc</t>
  </si>
  <si>
    <t>Wysokociśnieniowa strzykawka 60cc, z manometrem; współpracująca z urządzeniem z pkt.2 / (5 szt. w opakowaniu)</t>
  </si>
  <si>
    <t>Nasadki przeźroczyste na endoskop o różnym kształcie</t>
  </si>
  <si>
    <t xml:space="preserve">Nasadki przeźroczyste na endoskop  - jednorazowe na końcówkę endoskopu MIĘKKIE, PROSTE </t>
  </si>
  <si>
    <t xml:space="preserve">Klipsownica wielorazowego użytku i klipsy  </t>
  </si>
  <si>
    <t xml:space="preserve">KLIPSOWNICA WIELORAZOWA JEDNOELEMENTOWA. Narzędzie z funkcją rotacji do kolonoskopowego zakładania klipsów na krwawiące naczynia i szypuły polipów; </t>
  </si>
  <si>
    <t>Klipsy dedykowany do klipsownicy z pkt 1 -  wielorazowego użytku – typ EZ Clip, klips – rozmiar L,  dlugość -  9mm (ramię), kąt rozwarcia 135°,  ilość klipsów - 40 szt.</t>
  </si>
  <si>
    <t>Zawory ssące, wodna – powietrze i biopsyjne</t>
  </si>
  <si>
    <t>Zawór ssący -  do endoskopów Olympus. (Olympus 165 i Olympus 185)</t>
  </si>
  <si>
    <t>Zawór woda – powietrze - do endoskopów Olympus. (Olympus 165 i Olympus 185)</t>
  </si>
  <si>
    <t>Zaworki biopsyjne - do endoskopów Olympus (Olympus 165 i Olympus 185)</t>
  </si>
  <si>
    <t>Oprawa okularowa z wymiennymi osłonkami</t>
  </si>
  <si>
    <t>Oprawa okularowa z wymiennymi osłonkami - okulary ochronne na blok operacyjny - zgodnie z opisem w Zal. Nr 1 do SIWZ.</t>
  </si>
  <si>
    <t xml:space="preserve">Oprawa okularowa </t>
  </si>
  <si>
    <t>Wymienne osłonki</t>
  </si>
  <si>
    <t xml:space="preserve"> Ostrza do piły STRYKER</t>
  </si>
  <si>
    <t>Ostrza do piły STRYKER - zgodnie z opisem w załącvzniku nr 1</t>
  </si>
  <si>
    <t>Ostrze endoprotezoplastycze</t>
  </si>
  <si>
    <t>Ostrze krótkie</t>
  </si>
  <si>
    <t>Akumulatory  piły i wiertarki firmy STRYKER</t>
  </si>
  <si>
    <t>Akumulatory  do  piły i wiertarki</t>
  </si>
  <si>
    <t>do piły i wiertarki STRAYKER</t>
  </si>
  <si>
    <t xml:space="preserve"> Akumulatory do UPS</t>
  </si>
  <si>
    <t>Czujniki O2 do aparatu do znieczuleń firmy DREAGER</t>
  </si>
  <si>
    <t>Czujniki O2 do aparatu do znieczuleń</t>
  </si>
  <si>
    <t>Aparatu do znieczulenia Fabius CE i  PRIMUS( Dreager)</t>
  </si>
  <si>
    <t xml:space="preserve">Pułapki wodne do kapnografu </t>
  </si>
  <si>
    <t xml:space="preserve">                 Pułapki wodne do kapnografu wielorazowego użytku do aparatu do znieczulenia</t>
  </si>
  <si>
    <t>FABIUS CE</t>
  </si>
  <si>
    <t>PRIMUS</t>
  </si>
  <si>
    <t>CS</t>
  </si>
  <si>
    <t>Filtr do pochłaniacza CO2 ( gąbka wapna)</t>
  </si>
  <si>
    <t>Filtr do aparatu Ohmeda</t>
  </si>
  <si>
    <t>Filtr do pochłaniacza CO2 ( gąbka wapna) -  opak  40 szt</t>
  </si>
  <si>
    <t>BRAK OFERT</t>
  </si>
  <si>
    <t>skł</t>
  </si>
  <si>
    <t>SZM/DZ/340/45/2020</t>
  </si>
  <si>
    <t>Pakiet nr 79</t>
  </si>
  <si>
    <t>Pakiet nr 80</t>
  </si>
  <si>
    <t>RAMA OWALNA BRZUSZNA TYP MUENSTER WYMIARY 408X350 MM SKŁADAJĄCA SIĘ Z DWÓCH CZĘŚCI ROZKŁADALNY</t>
  </si>
  <si>
    <r>
      <t xml:space="preserve">OBROTOWY UCHWYT MOCUJĄCY PRĘTY OŚMIOKĄTNE </t>
    </r>
    <r>
      <rPr>
        <sz val="10"/>
        <rFont val="Calibri"/>
        <family val="2"/>
      </rPr>
      <t xml:space="preserve"> </t>
    </r>
    <r>
      <rPr>
        <sz val="10"/>
        <color indexed="8"/>
        <rFont val="Calibri"/>
        <family val="2"/>
      </rPr>
      <t>TYP MUENSTER</t>
    </r>
  </si>
  <si>
    <t>PRĘT OKRĄGŁY KARBOWANY MONTOWANY DO UCHWYTU OBROTOWEGO DŁUGOŚĆ 150 MM</t>
  </si>
  <si>
    <r>
      <t xml:space="preserve">KOŃCÓWKA PRĘTA OKRĄGŁEGO KARBOWANEGO </t>
    </r>
    <r>
      <rPr>
        <sz val="10"/>
        <rFont val="Calibri"/>
        <family val="2"/>
      </rPr>
      <t xml:space="preserve"> </t>
    </r>
    <r>
      <rPr>
        <sz val="10"/>
        <color indexed="8"/>
        <rFont val="Calibri"/>
        <family val="2"/>
      </rPr>
      <t>DŁUGOŚĆ 60 MM</t>
    </r>
  </si>
  <si>
    <r>
      <t xml:space="preserve">HAK POWŁOKOWY ROZMIAR II WYMIARY GŁĘBOKOŚĆ 80 </t>
    </r>
    <r>
      <rPr>
        <sz val="10"/>
        <rFont val="Calibri"/>
        <family val="2"/>
      </rPr>
      <t xml:space="preserve"> </t>
    </r>
    <r>
      <rPr>
        <sz val="10"/>
        <color indexed="8"/>
        <rFont val="Calibri"/>
        <family val="2"/>
      </rPr>
      <t>MM SZEROKOŚĆ 80 MM DO RAMY TYP MUENSTER</t>
    </r>
  </si>
  <si>
    <r>
      <t xml:space="preserve">HAK POWŁOKOWY  WYMIARY GŁĘBOKOŚĆ 50 MM </t>
    </r>
    <r>
      <rPr>
        <sz val="10"/>
        <rFont val="Calibri"/>
        <family val="2"/>
      </rPr>
      <t xml:space="preserve"> </t>
    </r>
    <r>
      <rPr>
        <sz val="10"/>
        <color indexed="8"/>
        <rFont val="Calibri"/>
        <family val="2"/>
      </rPr>
      <t>SZEROKOŚĆ 105 MM DO RAMY TYP MUENSTER</t>
    </r>
  </si>
  <si>
    <r>
      <t xml:space="preserve">HAK WĄTROBOWY WYMIARY GŁĘBOKOŚĆ 140 MM </t>
    </r>
    <r>
      <rPr>
        <sz val="10"/>
        <rFont val="Calibri"/>
        <family val="2"/>
      </rPr>
      <t xml:space="preserve"> </t>
    </r>
    <r>
      <rPr>
        <sz val="10"/>
        <color indexed="8"/>
        <rFont val="Calibri"/>
        <family val="2"/>
      </rPr>
      <t>SZEROKOŚĆ 85 MM DO RAMY TYP MUENSTER</t>
    </r>
  </si>
  <si>
    <t>HAK WĄTROBOWY O WYMIARACH GŁĘBOKOŚĆ  125 MM SZEROKOŚĆ 40 MM</t>
  </si>
  <si>
    <r>
      <t xml:space="preserve">HAK OPERACYJNY TYP KELLY WYMIARY GŁĘBOKOŚĆ 220 </t>
    </r>
    <r>
      <rPr>
        <sz val="10"/>
        <rFont val="Calibri"/>
        <family val="2"/>
      </rPr>
      <t xml:space="preserve"> </t>
    </r>
    <r>
      <rPr>
        <sz val="10"/>
        <color indexed="8"/>
        <rFont val="Calibri"/>
        <family val="2"/>
      </rPr>
      <t xml:space="preserve"> MM SZEROKOŚĆ 70 MM DO RAMY TYP MUENSTER</t>
    </r>
  </si>
  <si>
    <t>ZACISK MOCUJĄCY RAMĘ Z UCHWYTEM TYP MUENSTER</t>
  </si>
  <si>
    <t>RAMIĘ UCHWYTU DO RAMY OWALNEJ</t>
  </si>
  <si>
    <r>
      <t xml:space="preserve">UCHWYT PODRZYMUJĄCY I MOCUJĄCY HAK DO POLA </t>
    </r>
    <r>
      <rPr>
        <sz val="10"/>
        <rFont val="Calibri"/>
        <family val="2"/>
      </rPr>
      <t xml:space="preserve"> </t>
    </r>
    <r>
      <rPr>
        <sz val="10"/>
        <color indexed="8"/>
        <rFont val="Calibri"/>
        <family val="2"/>
      </rPr>
      <t>OPERACYJNEGO</t>
    </r>
  </si>
  <si>
    <t>MOCOWANIE RAMIENIA PODAW.D.STOŁU OPER.</t>
  </si>
  <si>
    <r>
      <t xml:space="preserve">KOSZ DO SYSTEMU MUENSTER O WYMIARACH </t>
    </r>
    <r>
      <rPr>
        <sz val="10"/>
        <rFont val="Calibri"/>
        <family val="2"/>
      </rPr>
      <t xml:space="preserve"> </t>
    </r>
    <r>
      <rPr>
        <sz val="10"/>
        <color indexed="8"/>
        <rFont val="Calibri"/>
        <family val="2"/>
      </rPr>
      <t>540X253X100 MM Z PRZEGRÓDKAMI</t>
    </r>
  </si>
  <si>
    <t>KOSZ DO SYSTEMU MUENSTER O WYMIARACH 540X253X50 MM Z PRZEGRÓDKAMI</t>
  </si>
  <si>
    <t>Zestaw haków operacyjnych typu Muenster</t>
  </si>
  <si>
    <t>Zestaw bariatryczny laparoskopowy</t>
  </si>
  <si>
    <t>zest.</t>
  </si>
  <si>
    <t>Zestaw bariatryczny laparoskopowy - opis zgodnie z zał. Nr 1 do SIWZ</t>
  </si>
  <si>
    <t>Trokar bezostrzowy 12 mm  - opis zgodnie z zał. Nr 1 do SIWZ</t>
  </si>
  <si>
    <t>Trokar optyczny  - opis zgodnie z zał. Nr 1 do SIWZ</t>
  </si>
  <si>
    <t>Rękawice diagnostyczne, lateksowe, bezpudrowe, niejałowe,  dostępne w rozmiarach XS – XL, pakowane po 100 sztuk</t>
  </si>
  <si>
    <t>Rękawice lateksowe, bezpudrowe, niejałowe,  dostępne w rozmiarach 6.0, 6.5, 7.5, 8.5 pakowane po 100 sztuk</t>
  </si>
  <si>
    <t>Rękawice diagnostyczne dedykowane dla alergików i kontaktu z chemioterapeutykami (pacjentami onkologicznymi), ochronne, nitrylowe bezpudrowe, kształt uniwersalny, mankiet rolowany, dostępne w rozmiarach XS–XL, pakowane po 100 sztuk</t>
  </si>
  <si>
    <t>Rękawice diagnostyczne, ochronne, nitrylowe bezpudrowe, kształt uniwersalny, mankiet rolowany, dostępne w rozmiarach XS–XL, po 100 sztuk w opakowaniu</t>
  </si>
  <si>
    <t>Pakiet nr 81</t>
  </si>
  <si>
    <t>Igła do Stymulatora nerwów obwodowych STIMUPLEX HNS 12</t>
  </si>
  <si>
    <t>Wielorazowe narzędzia laparoskopowe</t>
  </si>
  <si>
    <t>Nożyczki 5mm / 310mm</t>
  </si>
  <si>
    <t>Kleszcze 5 mm / 310mm</t>
  </si>
  <si>
    <t xml:space="preserve">Kleszcze 5mm / 310mm </t>
  </si>
  <si>
    <t xml:space="preserve">Kleszcze do dysekcji </t>
  </si>
  <si>
    <t>Kleszcze jelitowe 5mm / 370mm</t>
  </si>
  <si>
    <t>TUBUS ZEWNĘTRZNY 5/5MM DO NARZ.370MM</t>
  </si>
  <si>
    <t>Kleszcze zagiete 5mm / 310mm</t>
  </si>
  <si>
    <t>KLESZCZYKI PREPARACYJNE  TYPU MARYLAND, MONOPOLARNE, OBROTOWE, ROZBIERALNE-4 CZĘŚCIOWE WIELORAZOWEGO UŻYTKU, Z ERGONOMICZNĄ RĘKOJEŚCIĄ BEZ BLOKADY, ŚR 5 MM, DŁ 310 MM,MOŻLIWOŚC STERYLIZACJI JAKO NARZEDZIE ZŁOŻONE</t>
  </si>
  <si>
    <t>Igła Veresa</t>
  </si>
  <si>
    <t xml:space="preserve">TROAKAR 10 + obturator </t>
  </si>
  <si>
    <t>Tubus</t>
  </si>
  <si>
    <t>Korpus</t>
  </si>
  <si>
    <t>Obturator</t>
  </si>
  <si>
    <t>Uszczelki</t>
  </si>
  <si>
    <t xml:space="preserve">TROAKAR 5 + obturator </t>
  </si>
  <si>
    <t>Klipsownica</t>
  </si>
  <si>
    <t>Ssak</t>
  </si>
  <si>
    <t xml:space="preserve">Optyka laparoskopowa </t>
  </si>
  <si>
    <t xml:space="preserve">Światłowód laparoskopowy </t>
  </si>
  <si>
    <t>Dren do gazu</t>
  </si>
  <si>
    <t xml:space="preserve">Elektroda haczykowa - monopolarna + rączka + kabel </t>
  </si>
  <si>
    <t>17a</t>
  </si>
  <si>
    <t>17b</t>
  </si>
  <si>
    <t>17c</t>
  </si>
  <si>
    <t>Pakiet nr 82</t>
  </si>
  <si>
    <t>KLIPSOWANICA LAPAROSKOPOWA POJEDYŃCZA, DŁ. 330MM, ŚR. 10 MM, WYPOSAŻONA W OBROTOWE RAMIĘ, DO KLIPSÓW ML</t>
  </si>
  <si>
    <t>Pakiet nr 83</t>
  </si>
  <si>
    <t>Czepek chirurgiczny o kroju furażerki wykonanej z przewiewnwj włókniny pochłaniającej pot, z tyłu ściągnięty gumką. Sposób pakowania w kartoniki, gwarantujący higieniczne przechowywanie i wyjmowanie, kolo</t>
  </si>
  <si>
    <t xml:space="preserve">czepek chirurgiczny typu beret </t>
  </si>
  <si>
    <t>Sterylny fartuch chirurgiczny do długich procedur,  wykonany z lekkiej i przewiewnej włókniny typu SMS kolor niebieski o gramaturze min 35 g/m2; wyposażony w nieprzemakalne wstawki z przodu i na rękawach (rękawy na wysokości wstawki szyte techniką ultradźwiękową, zapewniające pełną barierowość); fartuch złożony w sposób zapewniający aseptyczną aplikację, wiązany na troki wewnętrzne oraz troki zewnętrzne z kartonikiem, z tyłu zapięcie na rzep, troki klejone. Indywidualne oznakowanie rozmiaru i rodzaju nadrukowane na fartuchu, pozwalające na identyfikację przed rozłożeniem. Opakowanie folia-papier z min. 2 etykietami przylepnymi, wewnętrzne owinięcie papierowe, 2 celulozowe ręczniczki w zestawie. Zgodny z normą PN EN 13795 - wymagania wysokie. Rozmiary: L, LL, XL, XLL</t>
  </si>
  <si>
    <t>Sterylny fartuch chirurgiczny wzmocniony - do długich procedur, zapewniający wysoki komfort termiczny pracy operatora, wykonany z miękkiej, przewiewnej włókniny typu spunlaced o właściwościach hydrofobowych, gramatura min. 68 g/m2; wyposażony w nieprzemakalne wstawki z przodu i na rękawach (rękawy na wysokości wstawki  zszyte techniką ultradźwiękową, zapewniające pełną barierowość); fartuch złożony w sposób zapewniający aseptyczną aplikację, wiązany na troki wewnętrzne oraz troki zewnętrzne z kartonikiem, z tyłu zapięcie na rzep. Indywidualne oznakowanie rozmiaru i rodzaju nadrukowane na fartuchu, pozwalające na identyfikację przed rozłożeniem. Pakowane próżniowo. Opakowanie folia-folia z min. 2 etykietami przylepnymi, wewnętrzne owinięcie papierowe, 2 celulozowe ręczniczki w zestawie. Zgodny z normą PN EN 13795 - wymagania wysokie.  Rozmiary:  L, LL, XL, XLL, XXL-L, XXL-XL</t>
  </si>
  <si>
    <t>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Bluza i spodnie pakowane oddzielnie,  dostępne w rozmiarach:  XS,S,M,L,XL,XXL,3XL,4XL  w kolorze zielonym, posiadające indywidualne widoczne oznakowanie rozmiaru. Na potwierdzenie ww. parametrów do oferty należy załączyć wyniki badań zaoferowanych wyrobów (badania zgodne z normą 13795).</t>
  </si>
  <si>
    <t>Maska chirurgiczna I
Maska chirurgiczna wiązana na troki, trójwarstwowa. 
Opakowanie kartonowe w formie podajnika, co zapewnia higieniczne przechowywanie i wyjmowanie, wyraźnie opisane w języku polskim. Pakowane po 50 szt.
Maska powinna  spełniać wymagania normy 14683 (typ II). Wymagany współczynnik BFE (filtracji bakterii) ≥98%. Kolor niebieski lub zielony</t>
  </si>
  <si>
    <t>Maska chirurgiczna III 
Maska chirurgiczna czterowarstwowa z tasiemkami o gramaturze 83g/m2 z przeźroczystą, antyrefleksyjną i nie zachodzącą parą osłoną na oczy. Zgodna z normą 14683, typ IIR , BFE &gt; /=98 %, ciśnienie różnicowe  &lt;49,0 Pa/cm2, odporna na przesiąkanie (&gt;120mmHg) . Pakowana po 25 szt.</t>
  </si>
  <si>
    <t>Czepek chirurgiczny o kroju furażerki 
wykonanej w części bocznej i górnej z włókniny perforowanej, z tyłu ściągnięty gumką. Sposób pakowania w kartoniki, gwarantujący higieniczne przechowywanie i wyjmowanie, kolor niebieski/zielony, rozmiar /podwyższony/. Wykonany na bazie włókniny wiskozowej gładkiej oraz perforowanej o gramaturze minimum 26 g/m2</t>
  </si>
  <si>
    <t>Ochraniacze na buty
Chirurgiczne pokrowce na buty, wykonane z grubej i mocnej włókniny, nietoksyczne, niepylące, oddychające, do stosowaniu w środowisku czystych pomieszczeń. Kolor zielony lub biały</t>
  </si>
  <si>
    <t>Maski, czepki, ochraniacze na obuwie i sterylne fartuchy chirurgiczne</t>
  </si>
  <si>
    <t>Jednorazowe suche myjki do mycia i pielęgnacji skóry pacjenta pokryte środkiem myjącym na obu stronach rękawicy</t>
  </si>
  <si>
    <t>Jednorazowe suche myjki do mycia</t>
  </si>
  <si>
    <t>igła  Stimuplex Ultra 360, kompatybilna z urządzeniem Stimuplex B.Braun, końcówka o specjalnym atraumatycznym szlifie i specjalnym, hiperechogenicznym znakowaniu końcówki igły w przebiegu 20 mm, informujące precyzyjnie o położniu czubka igły,izolowana z wyjątkiem samej końcówki, z przewodem  łączącym z urządzenien, z drenem do podaży środka znieczulającego dł. 50 mm,  o następujących wymiarach: 30 stopni 0,7 x 50 mm.</t>
  </si>
  <si>
    <t>igła  Stimuplex Ultra 360, kompatybilna z urządzeniem Stimuplex B.Braun, końcówka o specjalnym atraumatycznym szlifie i specjalnym, hiperechogenicznym znakowaniu końcówki igły w przebiegu 20 mm, informujące precyzyjnie o położniu czubka igły,izolowana z wyjątkiem samej końcówki, z przewodem  łączącym z urządzenien, z drenem do podaży środka znieczulającego dł. 100 mm,  o następujących wymiarach: 30 stopni 0,90 x100 mm.</t>
  </si>
  <si>
    <t>5.</t>
  </si>
  <si>
    <t>para</t>
  </si>
  <si>
    <t>Rękawice chirurgiczne, ginekologiczne o przedłużonym mankiecie JAŁOWE, lateksowe bezpudrowe kształt anatomiczny , kolor dowolny nie czarny</t>
  </si>
  <si>
    <t>Maski filtrujące z zaworem wydechowym</t>
  </si>
  <si>
    <t>Półmaska filtrująca jednorazowego użytku z zaworem wydechowym</t>
  </si>
  <si>
    <t>Maska ochronna-respirator -  dla ochrony  personelu medycznego ,  z zakrytym zaworem wydechowym i filtrem chirurgicznym</t>
  </si>
  <si>
    <r>
      <rPr>
        <b/>
        <sz val="9"/>
        <color indexed="8"/>
        <rFont val="Calibri"/>
        <family val="2"/>
      </rPr>
      <t>WARTOŚĆ OGÓLNA BRUTTO</t>
    </r>
    <r>
      <rPr>
        <sz val="9"/>
        <color indexed="8"/>
        <rFont val="Calibri"/>
        <family val="2"/>
      </rPr>
      <t xml:space="preserve"> (wartość ogólna netto + kwota podatku )</t>
    </r>
  </si>
  <si>
    <t>1a</t>
  </si>
  <si>
    <t>1b</t>
  </si>
  <si>
    <t>2a</t>
  </si>
  <si>
    <t>3a</t>
  </si>
  <si>
    <t>3b</t>
  </si>
  <si>
    <t>4 - Zestaw do wkłucia centralnego z pięcioświatłowym cewnikiem</t>
  </si>
  <si>
    <t>Zestaw co cewnikowania żył centralnych met. Seldingera. Cewnik pięcioświatłowy śred. zew. 12F, dł. 15cm, średnice wewnętrzne ; 16/18/18/18/12G</t>
  </si>
  <si>
    <t xml:space="preserve">Zestaw do kaniulacji dużych naczyń metodą Seldingera, czteroświatłowy,zawierający poliuretanowy  cewnik dł. 20  cm 8F o średnicy kanałów 14/18/18/16G, </t>
  </si>
  <si>
    <t>Zestaw do kaniulacji dużych naczyń metodą Seldingera, czteroświatłowy,zawierający poliuretanowy  cewnik dł. 15  cm 8F o średnicy kanałów 14/18/18/16G</t>
  </si>
  <si>
    <t>3 - Cewnik czteroświatłowy do kaniulacji dużych naczyń metodą Seldingera</t>
  </si>
  <si>
    <t>Zestaw do kaniulacji dużych naczyń metodą Seldingera, trzyświatłowy,zawierający poliuretanowy  cewnik dł. 20  cm 7F o średnicy kanałów 16/18/18G</t>
  </si>
  <si>
    <t>Zestaw do kaniulacji dużych naczyń metodą Seldingera, trzyświatłowy,zawierający poliuretanowy  cewnik dł. 15,  cm 7F o średnicy kanałów 16/18/18G</t>
  </si>
  <si>
    <t>2 - Cewnik trzyświatłowy do kaniulacji dużych naczyń metodą Seldingera</t>
  </si>
  <si>
    <t>Zestaw do kaniulacji dużych naczyń metodą Seldingera, dwuświatłowy,zawierający poliuretanowy  cewnik dł. 20 ,  cm 7F o średnicy kanałów 16/16G</t>
  </si>
  <si>
    <t>Zestaw do kaniulacji dużych naczyń metodą Seldingera, dwuświatłowy,zawierający poliuretanowy  cewnik dł. 15,  cm 7F o średnicy kanałów 16/16G</t>
  </si>
  <si>
    <t>1 - Cewnik dwuświatłowy do kaniulacji dużych naczyń metodą Seldingera</t>
  </si>
  <si>
    <t xml:space="preserve">Rękawice diagnostyczne, syntetyczne, nitrylowe, bezpudrowe. Powierzchnia wewnętrzna i zewnętrzna - polimer butadienowy, wewnętrzna chlorowana. Kształt uniwersalny pasujący na prawą i lewą dłoń. </t>
  </si>
  <si>
    <t>Rękawice diagnostyczne, nitrylowe do badań. Powierzchnia wewnętrzna i zewnętrzna - polimer butadienowy, wewnętrzna chlorowana. Kształt uniwersalny pasujący na prawą i lewą dłoń. Równomiernie rolowany brzeg mankietu</t>
  </si>
  <si>
    <t>Zestawy do wkłuć dwu światłowodowy, trzy światłowodowy, cztero światłowodowy oraz Zestaw do wkłucia centralnego z pięcioświatłowym cewnikiem</t>
  </si>
  <si>
    <t>NOŻYCZKI LAPAROSKOPOWE WIELOKROTNEGO UŻYTKU DO STERYLIZACJI TYP. METZENBAUM ODGIĘTE, OBIE CZĘŚCI PRACUJĄCE RUCHOME, CZĘŚĆ TNĄCA ZĄBKOWANA, Ø 5MM, DŁ. CZĘŚCI PRACUJĄCEJ  330MM, ROZBIERALNE NA 2 ELEMENTY (WKŁAD ROBOCZY, SHAFT ZEWNĘTRZNY POŁĄCZONY NA STAŁE Z RĄCZKĄ). SHAFT ZE ZŁĄCZEM LUER-LOCK DO CZYSZCZENIA, MOŻLIWOŚĆ ROTACJI 360˚.
RĄCZKA WYKONANA Z TWORZYWA PEEK Z WTYKIEM MONOPOLARNYM MAX 1.3 KVP. WKŁAD ROBOCZY ORAZ SHAFT ZEWNĘTRZNY NA KLIK.</t>
  </si>
  <si>
    <t>KLESZCZE LAPAROSKOPOWE WIELOKROTNEGO UŻYTKU DO STERYLIZACJI TYP. DEBAKEY,, ATRAUMATYCZNE, PROSTE, OBIE CZĘŚCI PRACUJĄCE RUCHOME, Ø 5MM, DŁ. CZĘŚCI PRACUJĄCEJ  360MM, ROZBIERALNE NA 3 ELEMENTY (WKŁAD ROBOCZY, SHAFT ZEWNĘTRZNY, RĄCZKA). SHAFT ZE ZŁĄCZEM LUER-LOCK DO CZYSZCZENIA, MOŻLIWOŚĆ ROTACJI 360˚. RĄCZKA WYKONANA Z TWORZYWA PEEK Z WTYKIEM MONOPOLARNYM DO MAX 1.3 KVP. RĄCZKA Z BLOKADĄ ROTACJI SHAFTU PO ZAMKNIĘCIU ORAZ BLOKADĄ NA RĄCZCE ZAMKNIĘCIA CZĘŚCI ROBOCZEJ. WKŁAD ROBOCZY ORAZ SHAFT ZEWNĘTRZNY ŁĄCZONY GWINTEM.</t>
  </si>
  <si>
    <t>KLESZCZE LAPAROSKOPOWE WIELOKROTNEGO UŻYTKU DO STERYLIZACJI TYP. CLEEVE DUCK, PROSTE, ZĄBKOWANE, OKIENKOWE, OBIE CZĘŚCI PRACUJĄCE RUCHOME, Ø 5MM, DŁ. CZĘŚCI PRACUJĄCEJ  360MM, ROZBIERALNE NA 3 ELEMENTY (WKŁAD ROBOCZY, SHAFT ZEWNĘTRZNY, RĄCZKA). SHAFT ZE ZŁĄCZEM LUER-LOCK DO CZYSZCZENIA, MOŻLIWOŚĆ ROTACJI 360˚. RĄCZKA WYKONANA Z TWORZYWA PEEK Z WTYKIEM MONOPOLARNYM DO MAX 1.3 KVP. RĄCZKA Z BLOKADĄ ROTACJI SHAFTU PO ZAMKNIĘCIU ORAZ BLOKADĄ NA RĄCZCE ZAMKNIĘCIA CZĘŚCI ROBOCZEJ. WKŁAD ROBOCZY ORAZ SHAFT ZEWNĘTRZNY ŁĄCZONY GWINTEM.</t>
  </si>
  <si>
    <t>KLESZCZE LAPAROSKOPOWE WIELOKROTNEGO UŻYTKU DO STERYLIZACJI TYP. DUCK BIILL, PROSTE, ZĄBKOWANE, OKIENKOWE, JEDNA CZĘŚĆ PRACUJĄCA RUCHOMA, Ø 5MM, DŁ. CZĘŚCI PRACUJĄCEJ  360MM, ROZBIERALNE NA 3 ELEMENTY (WKŁAD ROBOCZY, SHAFT ZEWNĘTRZNY, RĄCZKA). SHAFT ZE ZŁĄCZEM LUER-LOCK DO CZYSZCZENIA, MOŻLIWOŚĆ ROTACJI 360˚. RĄCZKA WYKONANA Z TWORZYWA PEEK Z WTYKIEM MONOPOLARNYM DO MAX 1.3 KVP. RĄCZKA Z BLOKADĄ ROTACJI SHAFTU PO ZAMKNIĘCIU ORAZ BLOKADĄ NA RĄCZCE ZAMKNIĘCIA CZĘŚCI ROBOCZEJ. WKŁAD ROBOCZY ORAZ SHAFT ZEWNĘTRZNY ŁĄCZONY GWINTEM.</t>
  </si>
  <si>
    <t>KLESZCZE LAPAROSKOPOWE WIELOKROTNEGO UŻYTKU DO STERYLIZACJI TYP. DORSEY, PROSTE, ZĄBKOWANE, OKIENKOWE, DŁ. 40 MM, OBIE CZĘŚCI PRACUJĄCE RUCHOME, Ø 5MM, DŁ. CZĘŚCI PRACUJĄCEJ  360MM, ROZBIERALNE NA 3 ELEMENTY (WKŁAD ROBOCZY, SHAFT ZEWNĘTRZNY, RĄCZKA). SHAFT ZE ZŁĄCZEM LUER-LOCK DO CZYSZCZENIA, MOŻLIWOŚĆ ROTACJI 360˚. RĄCZKA WYKONANA Z TWORZYWA PEEK Z WTYKIEM MONOPOLARNYM DO MAX 1.3 KVP. RĄCZKA Z BLOKADĄ ROTACJI SHAFTU PO ZAMKNIĘCIU ORAZ BLOKADĄ NA RĄCZCE ZAMKNIĘCIA CZĘŚCI ROBOCZEJ. WKŁAD ROBOCZY ORAZ SHAFT ZEWNĘTRZNY ŁĄCZONY GWINTEM.</t>
  </si>
  <si>
    <t>SHAFT ZEWNĘTRZNY LAPAROSKOPOWY WIELOKROTNEGO UŻYTKU DO STERYLIZACJI Ø 5MM, DŁ. 360 MM
WKŁAD ROBOCZY ORAZ SHAFT ZEWNĘTRZNY ŁĄCZONY GWINTEM</t>
  </si>
  <si>
    <t>ERGONOMICZNA RĄCZKA DO NARZĘDZIA LAPAROSKOPOWEGO WYKONANA Z TWORZYWA PEEK Z WTYKIEM MONOPOLARNYM DO MAX 1.3 KVP. RĄCZKA Z BLOKADĄ ROTACJI SHAFTU PO ZAMKNIĘCIU ORAZ BLOKADĄ NA RĄCZCE ZAMKNIĘCIA CZĘŚCI ROBOCZEJ.</t>
  </si>
  <si>
    <t>SHAFT ZEWNĘTRZNY LAPAROSKOPOWY WIELOKROTNEGO UŻYTKU DO STERYLIZACJI Ø 5MM, DŁ. 360 MM
WKŁAD ROBOCZY ORAZ SHAFT ZEWNĘTRZNY ŁĄCZONY GWINTEM.</t>
  </si>
  <si>
    <t>KLESZCZYKI LAPAROSKOPOWE WIELOKROTNEGO UŻYTKU DO STERYLIZACJI TYP. DORSEY, PROSTE, ZĄBKOWANE, OKIENKOWE, DŁ. 40 MM, OBIE CZĘŚCI PRACUJĄCE RUCHOME, Ø 5MM, DŁ. CZĘŚCI PRACUJĄCEJ  450MM, ROZBIERALNE NA 2 ELEMENTY (WKŁAD ROBOCZY, SHAFT ZEWNĘTRZNY POŁĄCZONY NA STAŁE Z RĄCZKĄ). SHAFT ZE ZŁĄCZEM LUER-LOCK DO CZYSZCZENIA, MOŻLIWOŚĆ ROTACJI 360˚.
RĄCZKA WYKONANA Z TWORZYWA PEEK Z WTYKIEM MONOPOLARNYM MAX 1.3 KVP. WKŁAD ROBOCZY ORAZ SHAFT ZEWNĘTRZNY NA KLIK.</t>
  </si>
  <si>
    <t>KLESZCZE LAPAROSKOPOWE WIELOKROTNEGO UŻYTKU DO STERYLIZACJI TYP. MARYLAND, ZAGIĘTE, ZĄBKOWANE, OBIE CZĘŚCI PRACUJĄCE RUCHOME, Ø 5MM, DŁ. CZĘŚCI PRACUJĄCEJ  360MM, ROZBIERALNE NA 3 ELEMENTY (WKŁAD ROBOCZY, SHAFT ZEWNĘTRZNY, RĄCZKA). SHAFT ZE ZŁĄCZEM LUER-LOCK DO CZYSZCZENIA, MOŻLIWOŚĆ ROTACJI 360˚. RĄCZKA WYKONANA Z TWORZYWA PEEK Z WTYKIEM MONOPOLARNYM DO MAX 1.3 KVP. RĄCZKA Z BLOKADĄ ROTACJI SHAFTU PO ZAMKNIĘCIU ORAZ BLOKADĄ NA RĄCZCE ZAMKNIĘCIA CZĘŚCI ROBOCZEJ. WKŁAD ROBOCZY ORAZ SHAFT ZEWNĘTRZNY ŁĄCZONY GWINTEM.</t>
  </si>
  <si>
    <t>IGŁA VERESA - KANIULA INSUFLACYJNA VERESS , SR.2,7 MM,DŁ. 150MM</t>
  </si>
  <si>
    <t>TROAKAR Ø 11MM , DŁ.100MM + OBTURATOR – KANIULA METALOWA  CZĘŚCIOWO MATOWA, BODY TROKARA Z TWORZYWA SZTUCZNEGO PPSU Z ZAWOREM DO INSUFLACJI, OBTURATOR Z ZAKOŃCZENIEM PIRAMIDALNYM OSTRYM.
BODY ŁĄCZONE Z KANIULĄ GWINTEM.</t>
  </si>
  <si>
    <t>KANIULA TROKARU CZĘŚCIOWO MATOWA Ø 11MM, DŁ 100MM ŁĄCZONA Z BOBY ZA POMOCĄ GWINTU. KOŃCÓWKA KANIULI Z OTWOREM.</t>
  </si>
  <si>
    <t>BODY TROKARA Z TWORZYWA SZTUCZNEGO PPSU Z ZAWOREM DO INSUFLACJI</t>
  </si>
  <si>
    <t>OBTURATOR Ø 11MM, DŁ 100MM Z ZAKOŃCZENIEM PIRAMIDALNYM OSTRYM.</t>
  </si>
  <si>
    <t>USZCZELKI SILIKONOWE  WEWNETRZNE DO TROKARU SR.11MM, 5SZT</t>
  </si>
  <si>
    <t>TROAKAR Ø 5,5MM , DŁ.95 MM + OBTURATOR – KANIULA METALOWA  CZĘŚCIOWO MATOWA, BODY TROKARA Z TWORZYWA SZTUCZNEGO PPSU BEZ ZAWORU DO INSUFLACJI, OBTURATOR Z ZAKOŃCZENIEM PIRAMIDALNYM OSTRYM.
BODY ŁĄCZONE Z KANIULĄ GWINTEM.</t>
  </si>
  <si>
    <t>KANIULA TROKARU CZĘŚCIOWO MATOWA Ø 5,5MM, DŁ 95MM ŁĄCZONA Z BOBY ZA POMOCĄ GWINTU. KOŃCÓWKA KANIULI Z OTWOREM.</t>
  </si>
  <si>
    <t>BODY TROKARA Z TWORZYWA SZTUCZNEGO PPSU BEZ ZAWORU DO INSUFLACJI</t>
  </si>
  <si>
    <t>OBTURATOR Ø 5,5MM, DŁ 95MM Z ZAKOŃCZENIEM PIRAMIDALNYM OSTRYM.</t>
  </si>
  <si>
    <t>USZCZELKI SILIKONOWE  WEWNETRZNE DO TROKARU SR.5,5 MM, 5SZT</t>
  </si>
  <si>
    <t>KOŃCÓWKA SSAKA, Z FUNKCJĄ SSĄCO-PŁUCZĄCA SR. 5MM, DL 330MM</t>
  </si>
  <si>
    <t>OPTYKA LAPAROSKOPOWA SZEROKOKATNA HD ŚR.10MM 30 ST.330MM</t>
  </si>
  <si>
    <t>ŚWIATŁOWÓD LAPAROSKOPOWY LED,XENON,HALOGEN ŚR.4,8MM DŁUGI 3M</t>
  </si>
  <si>
    <t>DREN DO INSUFLACJI Z MOŻLIWOŚCIĄ PODGRZEWANIA GAZU AUTOKLAWOWALNY</t>
  </si>
  <si>
    <t>UCHWYT DO ELEKTROD MONOPOLARNEJ, DWA PRZYCISKI WRAZ PRZEWODEM, ZŁĄCZE 3 PIN, DŁ. MIN 4 M</t>
  </si>
  <si>
    <t>ELEKTRODA HACZYKOWA MONOPOLARNA „L” DŁ. 470 MM</t>
  </si>
  <si>
    <r>
      <t xml:space="preserve">PRZEWÓD MONOPOLARNY DŁ. 5 M </t>
    </r>
    <r>
      <rPr>
        <sz val="10"/>
        <color indexed="8"/>
        <rFont val="Calibri"/>
        <family val="2"/>
      </rPr>
      <t>ERBE ICC WTYK 5 MM</t>
    </r>
  </si>
  <si>
    <t>Pakiet nr 14</t>
  </si>
  <si>
    <t>Pakiet nr 15</t>
  </si>
  <si>
    <t>Pakiet nr 29</t>
  </si>
  <si>
    <t>Pakiet nr 27</t>
  </si>
  <si>
    <t>Pakiet nr 26</t>
  </si>
  <si>
    <t>Pakiet nr 24</t>
  </si>
  <si>
    <t>Pakiet nr 22</t>
  </si>
  <si>
    <t>Pakiet nr 50</t>
  </si>
  <si>
    <t>Pakiet nr 49</t>
  </si>
  <si>
    <t>Pakiet nr 62</t>
  </si>
  <si>
    <t>Pakiet nr 73</t>
  </si>
  <si>
    <t>Pakiet nr 74</t>
  </si>
  <si>
    <t>Pakiet nr 75</t>
  </si>
  <si>
    <t>Pakiet nr 4</t>
  </si>
  <si>
    <t>Pakiet nr 7</t>
  </si>
  <si>
    <t>Pakiet nr 8</t>
  </si>
  <si>
    <t>Pakiet nr 17</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</si>
</sst>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0\ &quot;zł&quot;"/>
    <numFmt numFmtId="168" formatCode="_-* #,##0.00\ _z_ł_-;\-* #,##0.00\ _z_ł_-;_-* \-??\ _z_ł_-;_-@_-"/>
    <numFmt numFmtId="169" formatCode="#,##0.00\ _z_ł"/>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415]d\ mmmm\ yyyy"/>
    <numFmt numFmtId="175" formatCode="[$-415]dddd\,\ d\ mmmm\ yyyy"/>
    <numFmt numFmtId="176" formatCode="#,##0.00&quot; zł&quot;"/>
    <numFmt numFmtId="177" formatCode="#,##0.00&quot; zł&quot;;\-#,##0.00&quot; zł&quot;"/>
  </numFmts>
  <fonts count="57">
    <font>
      <sz val="10"/>
      <name val="Arial"/>
      <family val="0"/>
    </font>
    <font>
      <sz val="10"/>
      <name val="Calibri"/>
      <family val="2"/>
    </font>
    <font>
      <b/>
      <sz val="10"/>
      <color indexed="8"/>
      <name val="Calibri"/>
      <family val="2"/>
    </font>
    <font>
      <sz val="10"/>
      <color indexed="8"/>
      <name val="Calibri"/>
      <family val="2"/>
    </font>
    <font>
      <b/>
      <sz val="10"/>
      <name val="Calibri"/>
      <family val="2"/>
    </font>
    <font>
      <sz val="9"/>
      <color indexed="8"/>
      <name val="Calibri"/>
      <family val="2"/>
    </font>
    <font>
      <sz val="7"/>
      <color indexed="8"/>
      <name val="Calibri"/>
      <family val="2"/>
    </font>
    <font>
      <sz val="8"/>
      <name val="Arial"/>
      <family val="2"/>
    </font>
    <font>
      <sz val="9"/>
      <name val="Arial"/>
      <family val="2"/>
    </font>
    <font>
      <sz val="9"/>
      <name val="Calibri"/>
      <family val="2"/>
    </font>
    <font>
      <b/>
      <sz val="9"/>
      <color indexed="8"/>
      <name val="Calibri"/>
      <family val="2"/>
    </font>
    <font>
      <b/>
      <sz val="9"/>
      <name val="Calibri"/>
      <family val="2"/>
    </font>
    <font>
      <sz val="9"/>
      <color indexed="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RotisSansSerif"/>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RotisSansSerif"/>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Calibri"/>
      <family val="2"/>
    </font>
    <font>
      <sz val="10"/>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medium">
        <color indexed="8"/>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medium"/>
      <right style="thin"/>
      <top style="medium"/>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medium"/>
      <bottom/>
    </border>
    <border>
      <left style="medium"/>
      <right style="thin"/>
      <top style="thin"/>
      <bottom style="medium"/>
    </border>
    <border>
      <left style="thin"/>
      <right style="thin"/>
      <top/>
      <bottom style="medium"/>
    </border>
    <border>
      <left style="thin"/>
      <right>
        <color indexed="63"/>
      </right>
      <top/>
      <bottom style="medium"/>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style="medium"/>
      <right/>
      <top style="thin"/>
      <bottom style="medium"/>
    </border>
    <border>
      <left/>
      <right style="medium"/>
      <top style="thin"/>
      <bottom style="medium"/>
    </border>
    <border>
      <left style="thin"/>
      <right/>
      <top style="medium"/>
      <bottom style="thin"/>
    </border>
    <border>
      <left>
        <color indexed="63"/>
      </left>
      <right>
        <color indexed="63"/>
      </right>
      <top style="medium"/>
      <bottom style="thin"/>
    </border>
    <border>
      <left/>
      <right style="medium"/>
      <top style="medium"/>
      <bottom style="thin"/>
    </border>
    <border>
      <left style="medium"/>
      <right/>
      <top style="thin"/>
      <bottom style="thin"/>
    </border>
    <border>
      <left/>
      <right style="medium"/>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0" fillId="0" borderId="0">
      <alignment/>
      <protection/>
    </xf>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45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left" vertical="center"/>
    </xf>
    <xf numFmtId="0" fontId="2" fillId="0" borderId="0"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166" fontId="2" fillId="0" borderId="10" xfId="42" applyNumberFormat="1" applyFont="1" applyFill="1" applyBorder="1" applyAlignment="1" applyProtection="1">
      <alignment horizontal="center" vertical="center" wrapText="1"/>
      <protection/>
    </xf>
    <xf numFmtId="9" fontId="3" fillId="0" borderId="1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2" fillId="0" borderId="0" xfId="0" applyFont="1" applyFill="1" applyBorder="1" applyAlignment="1">
      <alignment vertical="center"/>
    </xf>
    <xf numFmtId="0" fontId="3" fillId="0" borderId="0" xfId="0" applyFont="1" applyFill="1" applyAlignment="1">
      <alignment horizontal="center" vertical="center"/>
    </xf>
    <xf numFmtId="0" fontId="1" fillId="0" borderId="0" xfId="0" applyFont="1" applyFill="1" applyAlignment="1">
      <alignment/>
    </xf>
    <xf numFmtId="0" fontId="3" fillId="0" borderId="0" xfId="0" applyFont="1" applyBorder="1" applyAlignment="1">
      <alignment/>
    </xf>
    <xf numFmtId="0" fontId="3" fillId="0" borderId="0" xfId="0" applyFont="1" applyFill="1" applyBorder="1" applyAlignment="1">
      <alignment vertical="center"/>
    </xf>
    <xf numFmtId="0" fontId="3" fillId="0" borderId="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0" xfId="0" applyFont="1" applyBorder="1" applyAlignment="1">
      <alignment horizontal="center" vertical="center" wrapText="1"/>
    </xf>
    <xf numFmtId="167" fontId="3" fillId="0" borderId="0" xfId="0" applyNumberFormat="1" applyFont="1" applyBorder="1" applyAlignment="1">
      <alignment horizontal="center" vertical="center" wrapText="1"/>
    </xf>
    <xf numFmtId="0" fontId="3" fillId="0" borderId="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xf>
    <xf numFmtId="0" fontId="1" fillId="0" borderId="0" xfId="0" applyFont="1" applyFill="1" applyAlignment="1">
      <alignment horizontal="center"/>
    </xf>
    <xf numFmtId="44" fontId="2" fillId="0" borderId="10" xfId="42" applyNumberFormat="1" applyFont="1" applyFill="1" applyBorder="1" applyAlignment="1" applyProtection="1">
      <alignment horizontal="center" vertical="center" wrapText="1"/>
      <protection/>
    </xf>
    <xf numFmtId="44" fontId="3" fillId="0" borderId="10" xfId="42" applyNumberFormat="1" applyFont="1" applyFill="1" applyBorder="1" applyAlignment="1" applyProtection="1">
      <alignment horizontal="center" vertical="center"/>
      <protection/>
    </xf>
    <xf numFmtId="44" fontId="3" fillId="0" borderId="10" xfId="0" applyNumberFormat="1" applyFont="1" applyBorder="1" applyAlignment="1">
      <alignment horizontal="center" vertical="center"/>
    </xf>
    <xf numFmtId="44" fontId="3" fillId="0" borderId="10" xfId="0" applyNumberFormat="1" applyFont="1" applyBorder="1" applyAlignment="1">
      <alignment horizontal="center" vertical="center" wrapText="1"/>
    </xf>
    <xf numFmtId="44" fontId="3" fillId="0" borderId="12" xfId="0" applyNumberFormat="1" applyFont="1" applyBorder="1" applyAlignment="1">
      <alignment horizontal="center" vertical="center"/>
    </xf>
    <xf numFmtId="0" fontId="4"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vertical="center" wrapText="1"/>
    </xf>
    <xf numFmtId="166" fontId="2" fillId="0" borderId="10" xfId="42" applyNumberFormat="1" applyFont="1" applyBorder="1" applyAlignment="1">
      <alignment horizontal="center" vertical="center" wrapText="1"/>
    </xf>
    <xf numFmtId="9" fontId="3" fillId="0" borderId="10" xfId="0" applyNumberFormat="1" applyFont="1" applyBorder="1" applyAlignment="1">
      <alignment horizontal="center" vertical="center"/>
    </xf>
    <xf numFmtId="44" fontId="2" fillId="0" borderId="10" xfId="42" applyNumberFormat="1" applyFont="1" applyBorder="1" applyAlignment="1">
      <alignment horizontal="center" vertical="center" wrapText="1"/>
    </xf>
    <xf numFmtId="44" fontId="3" fillId="0" borderId="10" xfId="42" applyNumberFormat="1" applyFont="1" applyBorder="1" applyAlignment="1">
      <alignment horizontal="center" vertical="center"/>
    </xf>
    <xf numFmtId="0" fontId="3" fillId="0" borderId="0" xfId="0" applyFont="1" applyAlignment="1">
      <alignment vertical="center"/>
    </xf>
    <xf numFmtId="44" fontId="3" fillId="0" borderId="10" xfId="0" applyNumberFormat="1" applyFont="1" applyBorder="1" applyAlignment="1">
      <alignment horizontal="center" vertical="center" wrapText="1"/>
    </xf>
    <xf numFmtId="44" fontId="3" fillId="0" borderId="10" xfId="42"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wrapText="1"/>
    </xf>
    <xf numFmtId="0" fontId="3" fillId="0" borderId="1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44" fontId="3"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4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2" fillId="0" borderId="10" xfId="0"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44" fontId="1" fillId="0" borderId="10" xfId="0" applyNumberFormat="1" applyFont="1" applyFill="1" applyBorder="1" applyAlignment="1">
      <alignment horizontal="center" vertical="center"/>
    </xf>
    <xf numFmtId="44" fontId="1" fillId="0" borderId="10" xfId="0"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wrapText="1"/>
    </xf>
    <xf numFmtId="9" fontId="3" fillId="0" borderId="10" xfId="0" applyNumberFormat="1" applyFont="1" applyFill="1" applyBorder="1" applyAlignment="1">
      <alignment horizontal="center" vertical="center"/>
    </xf>
    <xf numFmtId="44" fontId="2" fillId="0" borderId="10" xfId="42" applyNumberFormat="1" applyFont="1" applyFill="1" applyBorder="1" applyAlignment="1">
      <alignment horizontal="center" vertical="center" wrapText="1"/>
    </xf>
    <xf numFmtId="44" fontId="3" fillId="0" borderId="10" xfId="42" applyNumberFormat="1" applyFont="1" applyFill="1" applyBorder="1" applyAlignment="1">
      <alignment horizontal="center" vertical="center"/>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166" fontId="3" fillId="0" borderId="10" xfId="42"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166" fontId="3" fillId="0" borderId="10" xfId="0" applyNumberFormat="1" applyFont="1" applyFill="1" applyBorder="1" applyAlignment="1">
      <alignment horizontal="center" vertical="center" wrapText="1"/>
    </xf>
    <xf numFmtId="44" fontId="3" fillId="0" borderId="10" xfId="42"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7" fontId="2" fillId="0" borderId="10" xfId="42"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vertical="center"/>
    </xf>
    <xf numFmtId="44" fontId="3" fillId="0" borderId="0" xfId="0" applyNumberFormat="1" applyFont="1" applyFill="1" applyAlignment="1">
      <alignment horizontal="center" vertical="center" wrapText="1"/>
    </xf>
    <xf numFmtId="44" fontId="1" fillId="0" borderId="12" xfId="0" applyNumberFormat="1" applyFont="1" applyFill="1" applyBorder="1" applyAlignment="1">
      <alignment horizontal="center" vertical="center"/>
    </xf>
    <xf numFmtId="44" fontId="2" fillId="0" borderId="10" xfId="0" applyNumberFormat="1" applyFont="1" applyFill="1" applyBorder="1" applyAlignment="1">
      <alignment horizontal="center" vertical="center" wrapText="1"/>
    </xf>
    <xf numFmtId="44" fontId="1" fillId="0" borderId="10" xfId="0" applyNumberFormat="1" applyFont="1" applyFill="1" applyBorder="1" applyAlignment="1">
      <alignment horizontal="center" vertical="center"/>
    </xf>
    <xf numFmtId="44" fontId="3" fillId="0" borderId="10" xfId="0" applyNumberFormat="1" applyFont="1" applyFill="1" applyBorder="1" applyAlignment="1">
      <alignment horizontal="center" vertical="center" wrapText="1"/>
    </xf>
    <xf numFmtId="44" fontId="2" fillId="0" borderId="11" xfId="42" applyNumberFormat="1" applyFont="1" applyFill="1" applyBorder="1" applyAlignment="1">
      <alignment horizontal="center" vertical="center" wrapText="1"/>
    </xf>
    <xf numFmtId="44" fontId="3" fillId="0" borderId="12" xfId="42" applyNumberFormat="1" applyFont="1" applyFill="1" applyBorder="1" applyAlignment="1">
      <alignment horizontal="center" vertical="center"/>
    </xf>
    <xf numFmtId="44" fontId="3" fillId="0" borderId="10" xfId="0" applyNumberFormat="1" applyFont="1" applyFill="1" applyBorder="1" applyAlignment="1">
      <alignment horizontal="center" vertical="center" wrapText="1"/>
    </xf>
    <xf numFmtId="44" fontId="1" fillId="0" borderId="12" xfId="0" applyNumberFormat="1" applyFont="1" applyFill="1" applyBorder="1" applyAlignment="1">
      <alignment horizontal="center" vertical="center"/>
    </xf>
    <xf numFmtId="44" fontId="1" fillId="0" borderId="10" xfId="0" applyNumberFormat="1" applyFont="1" applyFill="1" applyBorder="1" applyAlignment="1">
      <alignment horizontal="center" vertical="center"/>
    </xf>
    <xf numFmtId="0" fontId="1" fillId="0" borderId="0" xfId="0" applyFont="1" applyFill="1" applyAlignment="1">
      <alignment horizontal="left" vertical="center"/>
    </xf>
    <xf numFmtId="167"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3" fontId="1" fillId="0" borderId="10" xfId="0" applyNumberFormat="1" applyFont="1" applyFill="1" applyBorder="1" applyAlignment="1">
      <alignment horizontal="center" vertical="center" wrapText="1"/>
    </xf>
    <xf numFmtId="166" fontId="2" fillId="0" borderId="10" xfId="42"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44" fontId="3" fillId="0" borderId="10" xfId="0" applyNumberFormat="1"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0" xfId="0" applyFont="1" applyFill="1" applyAlignment="1">
      <alignment horizontal="left" vertical="center"/>
    </xf>
    <xf numFmtId="44" fontId="2" fillId="0" borderId="13" xfId="42" applyNumberFormat="1" applyFont="1" applyFill="1" applyBorder="1" applyAlignment="1">
      <alignment horizontal="center" vertical="center" wrapText="1"/>
    </xf>
    <xf numFmtId="44" fontId="3" fillId="0" borderId="13" xfId="42" applyNumberFormat="1" applyFont="1" applyFill="1" applyBorder="1" applyAlignment="1">
      <alignment horizontal="center" vertical="center"/>
    </xf>
    <xf numFmtId="44" fontId="2" fillId="0" borderId="15" xfId="42" applyNumberFormat="1" applyFont="1" applyFill="1" applyBorder="1" applyAlignment="1">
      <alignment horizontal="center" vertical="center" wrapText="1"/>
    </xf>
    <xf numFmtId="0" fontId="2" fillId="0" borderId="0" xfId="0" applyFont="1" applyFill="1" applyAlignment="1">
      <alignment horizontal="center" vertical="center"/>
    </xf>
    <xf numFmtId="165" fontId="2" fillId="0" borderId="0" xfId="42" applyFont="1" applyFill="1" applyAlignment="1">
      <alignment horizontal="center" vertical="center" wrapText="1"/>
    </xf>
    <xf numFmtId="0" fontId="3"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Alignment="1">
      <alignment vertical="center"/>
    </xf>
    <xf numFmtId="0" fontId="3" fillId="0" borderId="10" xfId="0" applyFont="1" applyFill="1" applyBorder="1" applyAlignment="1">
      <alignment horizontal="center" vertical="center" wrapText="1"/>
    </xf>
    <xf numFmtId="44" fontId="4" fillId="0" borderId="10" xfId="42" applyNumberFormat="1" applyFont="1" applyFill="1" applyBorder="1" applyAlignment="1">
      <alignment horizontal="center" vertical="center" wrapText="1"/>
    </xf>
    <xf numFmtId="0" fontId="3" fillId="0" borderId="12" xfId="0" applyFont="1" applyFill="1" applyBorder="1" applyAlignment="1">
      <alignment vertical="center" wrapText="1"/>
    </xf>
    <xf numFmtId="44" fontId="1" fillId="0" borderId="0" xfId="0" applyNumberFormat="1" applyFont="1" applyFill="1" applyAlignment="1">
      <alignment horizontal="center" vertical="center" wrapText="1"/>
    </xf>
    <xf numFmtId="2"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4" fontId="4" fillId="0" borderId="10" xfId="0" applyNumberFormat="1" applyFont="1" applyFill="1" applyBorder="1" applyAlignment="1">
      <alignment horizontal="center" vertical="center" wrapText="1"/>
    </xf>
    <xf numFmtId="166" fontId="4" fillId="0" borderId="10" xfId="42"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1" fillId="0" borderId="0" xfId="0" applyFont="1"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67" fontId="2" fillId="0" borderId="10" xfId="42" applyNumberFormat="1" applyFont="1" applyFill="1" applyBorder="1" applyAlignment="1">
      <alignment horizontal="center" vertical="center" wrapText="1"/>
    </xf>
    <xf numFmtId="167" fontId="3" fillId="0" borderId="10" xfId="42" applyNumberFormat="1" applyFont="1" applyFill="1" applyBorder="1" applyAlignment="1">
      <alignment horizontal="center" vertical="center"/>
    </xf>
    <xf numFmtId="0" fontId="3" fillId="0" borderId="10" xfId="0" applyFont="1" applyFill="1" applyBorder="1" applyAlignment="1">
      <alignment horizont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6"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13" xfId="0" applyFont="1" applyFill="1" applyBorder="1" applyAlignment="1">
      <alignment vertical="center" wrapText="1"/>
    </xf>
    <xf numFmtId="0" fontId="1" fillId="0" borderId="14" xfId="0" applyFont="1" applyFill="1" applyBorder="1" applyAlignment="1">
      <alignment vertical="center"/>
    </xf>
    <xf numFmtId="0" fontId="1" fillId="0" borderId="17" xfId="0" applyFont="1" applyFill="1" applyBorder="1" applyAlignment="1">
      <alignment horizontal="center" vertical="center"/>
    </xf>
    <xf numFmtId="0" fontId="1" fillId="0" borderId="10" xfId="0" applyFont="1" applyFill="1" applyBorder="1" applyAlignment="1">
      <alignment vertical="center" wrapText="1"/>
    </xf>
    <xf numFmtId="0" fontId="3" fillId="0" borderId="14"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54" fillId="0" borderId="10" xfId="0" applyFont="1" applyFill="1" applyBorder="1" applyAlignment="1">
      <alignment horizontal="center" vertical="center" wrapText="1"/>
    </xf>
    <xf numFmtId="44" fontId="1" fillId="0" borderId="10" xfId="42" applyNumberFormat="1" applyFont="1" applyFill="1" applyBorder="1" applyAlignment="1">
      <alignment horizontal="center" vertical="center" wrapText="1"/>
    </xf>
    <xf numFmtId="0" fontId="54" fillId="0" borderId="14"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3" fillId="0" borderId="16" xfId="0" applyFont="1" applyFill="1" applyBorder="1" applyAlignment="1">
      <alignment vertical="center" wrapText="1"/>
    </xf>
    <xf numFmtId="44" fontId="1" fillId="0" borderId="16" xfId="42"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xf>
    <xf numFmtId="44" fontId="2" fillId="0" borderId="16" xfId="42" applyNumberFormat="1" applyFont="1" applyFill="1" applyBorder="1" applyAlignment="1">
      <alignment horizontal="center" vertical="center" wrapText="1"/>
    </xf>
    <xf numFmtId="44" fontId="3" fillId="0" borderId="16" xfId="42"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1" fillId="0" borderId="15" xfId="0" applyFont="1" applyFill="1" applyBorder="1" applyAlignment="1">
      <alignment vertical="top" wrapText="1"/>
    </xf>
    <xf numFmtId="0" fontId="1" fillId="0" borderId="10" xfId="0" applyFont="1" applyFill="1" applyBorder="1" applyAlignment="1">
      <alignment vertical="top" wrapText="1"/>
    </xf>
    <xf numFmtId="0" fontId="3" fillId="0" borderId="11" xfId="0" applyFont="1" applyFill="1" applyBorder="1" applyAlignment="1">
      <alignment wrapText="1"/>
    </xf>
    <xf numFmtId="0" fontId="3" fillId="0" borderId="10" xfId="0" applyFont="1" applyFill="1" applyBorder="1" applyAlignment="1">
      <alignment vertical="top" wrapText="1"/>
    </xf>
    <xf numFmtId="0" fontId="3" fillId="0" borderId="10" xfId="0" applyFont="1" applyFill="1" applyBorder="1" applyAlignment="1">
      <alignment/>
    </xf>
    <xf numFmtId="44" fontId="3" fillId="0" borderId="12" xfId="0" applyNumberFormat="1" applyFont="1" applyFill="1" applyBorder="1" applyAlignment="1">
      <alignment horizontal="center" vertical="center"/>
    </xf>
    <xf numFmtId="0" fontId="3" fillId="0" borderId="0" xfId="0" applyFont="1" applyFill="1" applyAlignment="1">
      <alignment horizontal="left" vertical="center" wrapText="1"/>
    </xf>
    <xf numFmtId="167" fontId="4" fillId="0" borderId="10" xfId="42"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167" fontId="3" fillId="0" borderId="10" xfId="42" applyNumberFormat="1" applyFont="1" applyFill="1" applyBorder="1" applyAlignment="1">
      <alignment horizontal="center" vertical="center" wrapText="1"/>
    </xf>
    <xf numFmtId="165" fontId="3" fillId="0" borderId="0" xfId="42" applyFont="1" applyFill="1" applyAlignment="1">
      <alignment horizontal="center" vertical="center" wrapText="1"/>
    </xf>
    <xf numFmtId="0" fontId="1" fillId="33" borderId="0" xfId="0" applyFont="1" applyFill="1" applyAlignment="1">
      <alignment horizontal="center"/>
    </xf>
    <xf numFmtId="0" fontId="3" fillId="33" borderId="0" xfId="0" applyFont="1" applyFill="1" applyAlignment="1">
      <alignment vertical="center"/>
    </xf>
    <xf numFmtId="0" fontId="3" fillId="33" borderId="0" xfId="0" applyFont="1" applyFill="1" applyAlignment="1">
      <alignment horizontal="left" vertical="center"/>
    </xf>
    <xf numFmtId="0" fontId="1" fillId="33" borderId="0" xfId="0" applyFont="1" applyFill="1" applyAlignment="1">
      <alignment/>
    </xf>
    <xf numFmtId="0" fontId="1" fillId="33" borderId="0" xfId="0" applyFont="1" applyFill="1" applyAlignment="1">
      <alignment horizontal="center" vertical="center"/>
    </xf>
    <xf numFmtId="0" fontId="2" fillId="34" borderId="10" xfId="0" applyFont="1" applyFill="1" applyBorder="1" applyAlignment="1">
      <alignment horizontal="center" vertical="center" wrapText="1"/>
    </xf>
    <xf numFmtId="166" fontId="2" fillId="34"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44" fontId="2" fillId="33" borderId="10" xfId="42"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xf>
    <xf numFmtId="44" fontId="3" fillId="33" borderId="10" xfId="42" applyNumberFormat="1" applyFont="1" applyFill="1" applyBorder="1" applyAlignment="1">
      <alignment horizontal="center" vertical="center"/>
    </xf>
    <xf numFmtId="0" fontId="2" fillId="33" borderId="0" xfId="0" applyFont="1" applyFill="1" applyAlignment="1">
      <alignment horizontal="center" vertical="center"/>
    </xf>
    <xf numFmtId="44" fontId="3" fillId="33" borderId="0" xfId="0" applyNumberFormat="1" applyFont="1" applyFill="1" applyAlignment="1">
      <alignment horizontal="center" vertical="center" wrapText="1"/>
    </xf>
    <xf numFmtId="0" fontId="3" fillId="33" borderId="0" xfId="0" applyFont="1" applyFill="1" applyAlignment="1">
      <alignment horizontal="center"/>
    </xf>
    <xf numFmtId="44" fontId="3" fillId="33" borderId="10" xfId="42" applyNumberFormat="1" applyFont="1" applyFill="1" applyBorder="1" applyAlignment="1">
      <alignment horizontal="center" vertical="center" wrapText="1"/>
    </xf>
    <xf numFmtId="167" fontId="1" fillId="0" borderId="0" xfId="0" applyNumberFormat="1" applyFont="1" applyFill="1" applyAlignment="1">
      <alignment horizontal="center" vertical="center" wrapText="1"/>
    </xf>
    <xf numFmtId="166" fontId="2" fillId="0" borderId="0" xfId="42" applyNumberFormat="1" applyFont="1" applyFill="1" applyBorder="1" applyAlignment="1">
      <alignment horizontal="center" vertical="center" wrapText="1"/>
    </xf>
    <xf numFmtId="0" fontId="1" fillId="0" borderId="10" xfId="0" applyFont="1" applyFill="1" applyBorder="1" applyAlignment="1">
      <alignment horizontal="center"/>
    </xf>
    <xf numFmtId="0" fontId="3" fillId="0" borderId="10" xfId="0" applyFont="1" applyFill="1" applyBorder="1" applyAlignment="1">
      <alignment horizontal="center"/>
    </xf>
    <xf numFmtId="167" fontId="1" fillId="0" borderId="10" xfId="0" applyNumberFormat="1" applyFont="1" applyFill="1" applyBorder="1" applyAlignment="1">
      <alignment horizontal="center" vertical="center"/>
    </xf>
    <xf numFmtId="167" fontId="1"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xf>
    <xf numFmtId="167" fontId="3" fillId="0" borderId="10" xfId="0" applyNumberFormat="1" applyFont="1" applyFill="1" applyBorder="1" applyAlignment="1">
      <alignment horizontal="center" vertical="center" wrapText="1"/>
    </xf>
    <xf numFmtId="2" fontId="1" fillId="0" borderId="0" xfId="0" applyNumberFormat="1" applyFont="1" applyAlignment="1">
      <alignment horizontal="center" vertical="center"/>
    </xf>
    <xf numFmtId="44" fontId="1"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44" fontId="1" fillId="0" borderId="10"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44" fontId="1"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54" fillId="0" borderId="10" xfId="0" applyFont="1" applyBorder="1" applyAlignment="1">
      <alignment vertical="center" wrapText="1"/>
    </xf>
    <xf numFmtId="166" fontId="2" fillId="0" borderId="11" xfId="42"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Alignment="1">
      <alignment/>
    </xf>
    <xf numFmtId="0" fontId="5"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vertical="center"/>
    </xf>
    <xf numFmtId="176" fontId="3" fillId="0" borderId="0" xfId="0" applyNumberFormat="1" applyFont="1" applyAlignment="1">
      <alignment vertical="center"/>
    </xf>
    <xf numFmtId="0" fontId="3" fillId="0" borderId="18" xfId="0" applyFont="1" applyBorder="1" applyAlignment="1">
      <alignment horizontal="center" vertical="center" wrapText="1"/>
    </xf>
    <xf numFmtId="166"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55" fillId="0" borderId="12" xfId="55" applyFont="1" applyBorder="1" applyAlignment="1">
      <alignment vertical="center"/>
      <protection/>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77" fontId="3" fillId="0" borderId="12" xfId="0" applyNumberFormat="1" applyFont="1" applyBorder="1" applyAlignment="1">
      <alignment horizontal="center" vertical="center" wrapText="1"/>
    </xf>
    <xf numFmtId="9" fontId="3" fillId="0" borderId="12" xfId="0" applyNumberFormat="1" applyFont="1" applyBorder="1" applyAlignment="1">
      <alignment horizontal="center" vertical="center"/>
    </xf>
    <xf numFmtId="166" fontId="3" fillId="0" borderId="12" xfId="42" applyNumberFormat="1" applyFont="1" applyFill="1" applyBorder="1" applyAlignment="1" applyProtection="1">
      <alignment horizontal="center" vertical="center" wrapText="1"/>
      <protection/>
    </xf>
    <xf numFmtId="166" fontId="3" fillId="0" borderId="12" xfId="42" applyNumberFormat="1" applyFont="1" applyFill="1" applyBorder="1" applyAlignment="1" applyProtection="1">
      <alignment horizontal="center" vertical="center"/>
      <protection/>
    </xf>
    <xf numFmtId="166" fontId="3" fillId="0" borderId="20" xfId="42" applyNumberFormat="1" applyFont="1" applyFill="1" applyBorder="1" applyAlignment="1" applyProtection="1">
      <alignment horizontal="center" vertical="center" wrapText="1"/>
      <protection/>
    </xf>
    <xf numFmtId="0" fontId="55" fillId="0" borderId="21" xfId="55" applyFont="1" applyBorder="1" applyAlignment="1">
      <alignment vertical="center"/>
      <protection/>
    </xf>
    <xf numFmtId="0" fontId="3" fillId="0" borderId="21" xfId="0" applyFont="1" applyBorder="1" applyAlignment="1">
      <alignment horizontal="center" vertical="center" wrapText="1"/>
    </xf>
    <xf numFmtId="0" fontId="3" fillId="0" borderId="21" xfId="0" applyFont="1" applyBorder="1" applyAlignment="1">
      <alignment horizontal="center" vertical="center"/>
    </xf>
    <xf numFmtId="177" fontId="3" fillId="0" borderId="10" xfId="0" applyNumberFormat="1" applyFont="1" applyBorder="1" applyAlignment="1">
      <alignment horizontal="center" vertical="center" wrapText="1"/>
    </xf>
    <xf numFmtId="9" fontId="3" fillId="0" borderId="21" xfId="0" applyNumberFormat="1" applyFont="1" applyBorder="1" applyAlignment="1">
      <alignment horizontal="center" vertical="center"/>
    </xf>
    <xf numFmtId="166" fontId="3" fillId="0" borderId="21" xfId="42" applyNumberFormat="1" applyFont="1" applyFill="1" applyBorder="1" applyAlignment="1" applyProtection="1">
      <alignment horizontal="center" vertical="center" wrapText="1"/>
      <protection/>
    </xf>
    <xf numFmtId="166" fontId="3" fillId="0" borderId="21" xfId="42" applyNumberFormat="1" applyFont="1" applyFill="1" applyBorder="1" applyAlignment="1" applyProtection="1">
      <alignment horizontal="center" vertical="center"/>
      <protection/>
    </xf>
    <xf numFmtId="166" fontId="3" fillId="0" borderId="22" xfId="42"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0" fontId="1" fillId="0" borderId="10" xfId="0" applyFont="1" applyBorder="1" applyAlignment="1">
      <alignment vertical="center"/>
    </xf>
    <xf numFmtId="0" fontId="3" fillId="0" borderId="10" xfId="0" applyFont="1" applyBorder="1" applyAlignment="1">
      <alignment horizontal="center" vertical="center"/>
    </xf>
    <xf numFmtId="166" fontId="3" fillId="0" borderId="10" xfId="42" applyNumberFormat="1" applyFont="1" applyFill="1" applyBorder="1" applyAlignment="1" applyProtection="1">
      <alignment horizontal="center" vertical="center" wrapText="1"/>
      <protection/>
    </xf>
    <xf numFmtId="166" fontId="3" fillId="0" borderId="10" xfId="42" applyNumberFormat="1" applyFont="1" applyFill="1" applyBorder="1" applyAlignment="1" applyProtection="1">
      <alignment horizontal="center" vertical="center"/>
      <protection/>
    </xf>
    <xf numFmtId="166" fontId="3" fillId="0" borderId="24" xfId="42" applyNumberFormat="1" applyFont="1" applyFill="1" applyBorder="1" applyAlignment="1" applyProtection="1">
      <alignment horizontal="center" vertical="center" wrapText="1"/>
      <protection/>
    </xf>
    <xf numFmtId="0" fontId="3" fillId="0" borderId="25" xfId="0" applyFont="1" applyBorder="1" applyAlignment="1">
      <alignment horizontal="center" vertical="center"/>
    </xf>
    <xf numFmtId="0" fontId="3" fillId="0" borderId="26" xfId="0" applyFont="1" applyBorder="1" applyAlignment="1">
      <alignment vertical="center" wrapText="1"/>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177" fontId="3" fillId="0" borderId="26" xfId="0" applyNumberFormat="1" applyFont="1" applyBorder="1" applyAlignment="1">
      <alignment horizontal="center" vertical="center" wrapText="1"/>
    </xf>
    <xf numFmtId="9" fontId="3" fillId="0" borderId="26" xfId="0" applyNumberFormat="1" applyFont="1" applyBorder="1" applyAlignment="1">
      <alignment horizontal="center" vertical="center"/>
    </xf>
    <xf numFmtId="166" fontId="3" fillId="0" borderId="26" xfId="42" applyNumberFormat="1" applyFont="1" applyFill="1" applyBorder="1" applyAlignment="1" applyProtection="1">
      <alignment horizontal="center" vertical="center" wrapText="1"/>
      <protection/>
    </xf>
    <xf numFmtId="166" fontId="3" fillId="0" borderId="26" xfId="42" applyNumberFormat="1" applyFont="1" applyFill="1" applyBorder="1" applyAlignment="1" applyProtection="1">
      <alignment horizontal="center" vertical="center"/>
      <protection/>
    </xf>
    <xf numFmtId="166" fontId="3" fillId="0" borderId="27" xfId="42" applyNumberFormat="1" applyFont="1" applyFill="1" applyBorder="1" applyAlignment="1" applyProtection="1">
      <alignment horizontal="center" vertical="center" wrapText="1"/>
      <protection/>
    </xf>
    <xf numFmtId="0" fontId="3" fillId="0" borderId="28" xfId="0" applyFont="1" applyBorder="1" applyAlignment="1">
      <alignment horizontal="center" vertical="center"/>
    </xf>
    <xf numFmtId="0" fontId="55" fillId="0" borderId="12" xfId="55" applyFont="1" applyBorder="1" applyAlignment="1">
      <alignment vertical="center" wrapText="1"/>
      <protection/>
    </xf>
    <xf numFmtId="0" fontId="3" fillId="0" borderId="19" xfId="0" applyFont="1" applyBorder="1" applyAlignment="1">
      <alignment horizontal="center" vertical="center"/>
    </xf>
    <xf numFmtId="0" fontId="55" fillId="0" borderId="21" xfId="55" applyFont="1" applyBorder="1" applyAlignment="1">
      <alignment vertical="center" wrapText="1"/>
      <protection/>
    </xf>
    <xf numFmtId="0" fontId="55" fillId="0" borderId="21" xfId="55" applyFont="1" applyBorder="1" applyAlignment="1">
      <alignment horizontal="center" vertical="center"/>
      <protection/>
    </xf>
    <xf numFmtId="0" fontId="3" fillId="0" borderId="29" xfId="0" applyFont="1" applyBorder="1" applyAlignment="1">
      <alignment horizontal="center" vertical="center" wrapText="1"/>
    </xf>
    <xf numFmtId="2" fontId="1" fillId="0" borderId="21" xfId="0" applyNumberFormat="1" applyFont="1" applyBorder="1" applyAlignment="1">
      <alignment horizontal="center" vertical="center"/>
    </xf>
    <xf numFmtId="0" fontId="1" fillId="0" borderId="10" xfId="0" applyFont="1" applyBorder="1" applyAlignment="1">
      <alignment vertical="center" wrapText="1"/>
    </xf>
    <xf numFmtId="0" fontId="3" fillId="0" borderId="30" xfId="0" applyFont="1" applyBorder="1" applyAlignment="1">
      <alignment horizontal="center"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3" fillId="0" borderId="33" xfId="0" applyFont="1" applyBorder="1" applyAlignment="1">
      <alignment vertical="center" wrapText="1"/>
    </xf>
    <xf numFmtId="0" fontId="3" fillId="0" borderId="33" xfId="0" applyFont="1" applyBorder="1" applyAlignment="1">
      <alignment horizontal="center" vertical="center"/>
    </xf>
    <xf numFmtId="177" fontId="3" fillId="0" borderId="33" xfId="0" applyNumberFormat="1" applyFont="1" applyBorder="1" applyAlignment="1">
      <alignment horizontal="center" vertical="center" wrapText="1"/>
    </xf>
    <xf numFmtId="9" fontId="3" fillId="0" borderId="33" xfId="0" applyNumberFormat="1" applyFont="1" applyBorder="1" applyAlignment="1">
      <alignment horizontal="center" vertical="center"/>
    </xf>
    <xf numFmtId="166" fontId="3" fillId="0" borderId="33" xfId="42" applyNumberFormat="1" applyFont="1" applyFill="1" applyBorder="1" applyAlignment="1" applyProtection="1">
      <alignment horizontal="center" vertical="center" wrapText="1"/>
      <protection/>
    </xf>
    <xf numFmtId="166" fontId="3" fillId="0" borderId="33" xfId="42" applyNumberFormat="1" applyFont="1" applyFill="1" applyBorder="1" applyAlignment="1" applyProtection="1">
      <alignment horizontal="center" vertical="center"/>
      <protection/>
    </xf>
    <xf numFmtId="166" fontId="3" fillId="0" borderId="34" xfId="42" applyNumberFormat="1" applyFont="1" applyFill="1" applyBorder="1" applyAlignment="1" applyProtection="1">
      <alignment horizontal="center" vertical="center" wrapText="1"/>
      <protection/>
    </xf>
    <xf numFmtId="0" fontId="3" fillId="0" borderId="28" xfId="0" applyFont="1" applyBorder="1" applyAlignment="1">
      <alignment horizontal="center" vertical="center" wrapText="1"/>
    </xf>
    <xf numFmtId="0" fontId="1" fillId="0" borderId="12" xfId="0" applyFont="1" applyBorder="1" applyAlignment="1">
      <alignment vertical="center" wrapText="1"/>
    </xf>
    <xf numFmtId="0" fontId="1" fillId="0" borderId="12" xfId="0" applyFont="1" applyBorder="1" applyAlignment="1">
      <alignment horizontal="center" vertical="center" wrapText="1"/>
    </xf>
    <xf numFmtId="0" fontId="1" fillId="0" borderId="20" xfId="0" applyFont="1" applyBorder="1" applyAlignment="1">
      <alignment vertical="center" wrapText="1"/>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wrapText="1"/>
    </xf>
    <xf numFmtId="0" fontId="3" fillId="0" borderId="21" xfId="0" applyFont="1" applyBorder="1" applyAlignment="1">
      <alignment vertical="center" wrapText="1"/>
    </xf>
    <xf numFmtId="0" fontId="1" fillId="0" borderId="21" xfId="0" applyFont="1" applyBorder="1" applyAlignment="1">
      <alignment vertical="center" wrapText="1"/>
    </xf>
    <xf numFmtId="0" fontId="3" fillId="0" borderId="0" xfId="0" applyFont="1" applyAlignment="1">
      <alignment horizontal="center" vertical="center"/>
    </xf>
    <xf numFmtId="166" fontId="3" fillId="0" borderId="35" xfId="0" applyNumberFormat="1" applyFont="1" applyBorder="1" applyAlignment="1">
      <alignment horizontal="center" vertical="center"/>
    </xf>
    <xf numFmtId="166" fontId="3" fillId="0" borderId="36" xfId="0" applyNumberFormat="1" applyFont="1" applyBorder="1" applyAlignment="1">
      <alignment horizontal="center" vertical="center"/>
    </xf>
    <xf numFmtId="166" fontId="3" fillId="0" borderId="36" xfId="0" applyNumberFormat="1" applyFont="1" applyBorder="1" applyAlignment="1">
      <alignment horizontal="center" vertical="center" wrapText="1"/>
    </xf>
    <xf numFmtId="167" fontId="0" fillId="0" borderId="10" xfId="0" applyNumberFormat="1" applyBorder="1" applyAlignment="1">
      <alignment horizontal="center" vertical="center"/>
    </xf>
    <xf numFmtId="0" fontId="0" fillId="0" borderId="10" xfId="0" applyBorder="1" applyAlignment="1">
      <alignment wrapText="1"/>
    </xf>
    <xf numFmtId="0" fontId="0" fillId="0" borderId="10" xfId="0" applyFont="1" applyBorder="1" applyAlignment="1">
      <alignment wrapText="1"/>
    </xf>
    <xf numFmtId="44" fontId="1" fillId="0" borderId="12" xfId="0" applyNumberFormat="1" applyFont="1" applyFill="1" applyBorder="1" applyAlignment="1">
      <alignment horizontal="center" vertical="center"/>
    </xf>
    <xf numFmtId="44" fontId="1"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44" fontId="56" fillId="0" borderId="10" xfId="42" applyNumberFormat="1" applyFont="1" applyFill="1" applyBorder="1" applyAlignment="1">
      <alignment horizontal="center" vertical="center"/>
    </xf>
    <xf numFmtId="44" fontId="56" fillId="0" borderId="10" xfId="42" applyNumberFormat="1" applyFont="1" applyFill="1" applyBorder="1" applyAlignment="1">
      <alignment horizontal="center" vertical="center" wrapText="1"/>
    </xf>
    <xf numFmtId="0" fontId="0" fillId="0" borderId="10" xfId="56" applyFont="1" applyBorder="1" applyAlignment="1">
      <alignment horizontal="left" vertical="center" wrapText="1"/>
      <protection/>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center" vertical="center"/>
    </xf>
    <xf numFmtId="0" fontId="3" fillId="0" borderId="0" xfId="0" applyFont="1" applyAlignment="1">
      <alignment horizontal="center" vertical="center" wrapText="1"/>
    </xf>
    <xf numFmtId="0" fontId="10" fillId="0" borderId="0" xfId="0" applyFont="1" applyAlignment="1">
      <alignment/>
    </xf>
    <xf numFmtId="0" fontId="11" fillId="0" borderId="0" xfId="0" applyFont="1" applyAlignment="1">
      <alignment horizontal="left" vertical="center"/>
    </xf>
    <xf numFmtId="0" fontId="4" fillId="0" borderId="0" xfId="0" applyFont="1" applyAlignment="1">
      <alignment horizontal="left" vertical="center"/>
    </xf>
    <xf numFmtId="0" fontId="10" fillId="0" borderId="0" xfId="0" applyFont="1" applyAlignment="1">
      <alignment horizontal="left" vertical="center"/>
    </xf>
    <xf numFmtId="176" fontId="2" fillId="0" borderId="0" xfId="0" applyNumberFormat="1" applyFont="1" applyAlignment="1">
      <alignment horizontal="left" vertical="center"/>
    </xf>
    <xf numFmtId="166" fontId="10" fillId="0" borderId="0" xfId="0" applyNumberFormat="1" applyFont="1" applyAlignment="1">
      <alignment horizontal="left" vertical="center"/>
    </xf>
    <xf numFmtId="0" fontId="12" fillId="0" borderId="0" xfId="0" applyFont="1" applyAlignment="1">
      <alignment horizontal="center"/>
    </xf>
    <xf numFmtId="0" fontId="10" fillId="0" borderId="36" xfId="0" applyFont="1" applyBorder="1" applyAlignment="1">
      <alignment horizontal="center" vertical="center" wrapText="1"/>
    </xf>
    <xf numFmtId="166" fontId="10" fillId="0" borderId="36"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left" vertical="center" wrapText="1"/>
    </xf>
    <xf numFmtId="166" fontId="5" fillId="0" borderId="36" xfId="0" applyNumberFormat="1" applyFont="1" applyBorder="1" applyAlignment="1">
      <alignment horizontal="center" vertical="center" wrapText="1"/>
    </xf>
    <xf numFmtId="9" fontId="5" fillId="0" borderId="36" xfId="0" applyNumberFormat="1" applyFont="1" applyBorder="1" applyAlignment="1">
      <alignment horizontal="center" vertical="center"/>
    </xf>
    <xf numFmtId="166" fontId="10" fillId="0" borderId="36" xfId="42" applyNumberFormat="1" applyFont="1" applyFill="1" applyBorder="1" applyAlignment="1" applyProtection="1">
      <alignment horizontal="center" vertical="center" wrapText="1"/>
      <protection/>
    </xf>
    <xf numFmtId="166" fontId="5" fillId="0" borderId="36" xfId="42" applyNumberFormat="1" applyFont="1" applyFill="1" applyBorder="1" applyAlignment="1" applyProtection="1">
      <alignment horizontal="center" vertical="center"/>
      <protection/>
    </xf>
    <xf numFmtId="0" fontId="12"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vertical="center"/>
    </xf>
    <xf numFmtId="166" fontId="5" fillId="0" borderId="36" xfId="0" applyNumberFormat="1" applyFont="1" applyBorder="1" applyAlignment="1">
      <alignment horizontal="center" vertical="center"/>
    </xf>
    <xf numFmtId="0" fontId="5" fillId="0" borderId="0" xfId="0" applyFont="1" applyAlignment="1">
      <alignment vertical="center"/>
    </xf>
    <xf numFmtId="0" fontId="3" fillId="0" borderId="38" xfId="0" applyFont="1" applyBorder="1" applyAlignment="1">
      <alignment horizontal="center" vertical="center" wrapText="1"/>
    </xf>
    <xf numFmtId="0" fontId="3" fillId="0" borderId="10" xfId="0" applyFont="1" applyFill="1" applyBorder="1" applyAlignment="1">
      <alignment horizontal="left"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33" xfId="0" applyFont="1" applyBorder="1" applyAlignment="1">
      <alignment vertical="center" wrapText="1"/>
    </xf>
    <xf numFmtId="44" fontId="2" fillId="0" borderId="39" xfId="0" applyNumberFormat="1" applyFont="1" applyBorder="1" applyAlignment="1">
      <alignment horizontal="center" vertical="center" wrapText="1"/>
    </xf>
    <xf numFmtId="44" fontId="2" fillId="0" borderId="40" xfId="0" applyNumberFormat="1" applyFont="1" applyBorder="1" applyAlignment="1">
      <alignment horizontal="center" vertical="center" wrapText="1"/>
    </xf>
    <xf numFmtId="44" fontId="3" fillId="0" borderId="41" xfId="0" applyNumberFormat="1" applyFont="1" applyBorder="1" applyAlignment="1">
      <alignment horizontal="center" vertical="center"/>
    </xf>
    <xf numFmtId="44" fontId="2" fillId="0" borderId="14" xfId="0" applyNumberFormat="1" applyFont="1" applyBorder="1" applyAlignment="1">
      <alignment horizontal="center" vertical="center" wrapText="1"/>
    </xf>
    <xf numFmtId="44" fontId="2" fillId="0" borderId="16" xfId="0" applyNumberFormat="1" applyFont="1" applyBorder="1" applyAlignment="1">
      <alignment horizontal="center" vertical="center" wrapText="1"/>
    </xf>
    <xf numFmtId="44" fontId="3" fillId="0" borderId="11" xfId="0" applyNumberFormat="1" applyFont="1" applyBorder="1" applyAlignment="1">
      <alignment horizontal="center" vertical="center"/>
    </xf>
    <xf numFmtId="44" fontId="3" fillId="0" borderId="11" xfId="0" applyNumberFormat="1" applyFont="1" applyBorder="1" applyAlignment="1">
      <alignment horizontal="center" vertical="center" wrapText="1"/>
    </xf>
    <xf numFmtId="44" fontId="2" fillId="0" borderId="14" xfId="0" applyNumberFormat="1" applyFont="1" applyBorder="1" applyAlignment="1">
      <alignment horizontal="center" vertical="center" wrapText="1"/>
    </xf>
    <xf numFmtId="44" fontId="1" fillId="0" borderId="16" xfId="0" applyNumberFormat="1" applyFont="1" applyBorder="1" applyAlignment="1">
      <alignment horizontal="center" vertical="center"/>
    </xf>
    <xf numFmtId="44" fontId="1" fillId="0" borderId="16" xfId="0" applyNumberFormat="1" applyFont="1" applyBorder="1" applyAlignment="1">
      <alignment horizontal="center" vertical="center" wrapText="1"/>
    </xf>
    <xf numFmtId="44" fontId="2" fillId="0" borderId="14" xfId="0" applyNumberFormat="1" applyFont="1" applyFill="1" applyBorder="1" applyAlignment="1">
      <alignment horizontal="center" vertical="center" wrapText="1"/>
    </xf>
    <xf numFmtId="44" fontId="1" fillId="0" borderId="16" xfId="0" applyNumberFormat="1" applyFont="1" applyFill="1" applyBorder="1" applyAlignment="1">
      <alignment horizontal="center" vertical="center"/>
    </xf>
    <xf numFmtId="44" fontId="1" fillId="0" borderId="16" xfId="0" applyNumberFormat="1" applyFont="1" applyFill="1" applyBorder="1" applyAlignment="1">
      <alignment horizontal="center" vertical="center" wrapText="1"/>
    </xf>
    <xf numFmtId="44" fontId="2" fillId="0" borderId="10" xfId="0" applyNumberFormat="1" applyFont="1" applyFill="1" applyBorder="1" applyAlignment="1">
      <alignment horizontal="center" vertical="center" wrapText="1"/>
    </xf>
    <xf numFmtId="44" fontId="3" fillId="0" borderId="10" xfId="0" applyNumberFormat="1" applyFont="1" applyFill="1" applyBorder="1" applyAlignment="1">
      <alignment horizontal="center" vertical="center" wrapText="1"/>
    </xf>
    <xf numFmtId="44" fontId="2" fillId="0" borderId="12" xfId="0" applyNumberFormat="1" applyFont="1" applyFill="1" applyBorder="1" applyAlignment="1">
      <alignment horizontal="center" vertical="center" wrapText="1"/>
    </xf>
    <xf numFmtId="44" fontId="1" fillId="0" borderId="12" xfId="0" applyNumberFormat="1" applyFont="1" applyFill="1" applyBorder="1" applyAlignment="1">
      <alignment horizontal="center" vertical="center"/>
    </xf>
    <xf numFmtId="44" fontId="1" fillId="0" borderId="10" xfId="0" applyNumberFormat="1" applyFont="1" applyFill="1" applyBorder="1" applyAlignment="1">
      <alignment horizontal="center" vertical="center"/>
    </xf>
    <xf numFmtId="44" fontId="2" fillId="0" borderId="39" xfId="0" applyNumberFormat="1" applyFont="1" applyFill="1" applyBorder="1" applyAlignment="1">
      <alignment horizontal="center" vertical="center" wrapText="1"/>
    </xf>
    <xf numFmtId="44" fontId="1" fillId="0" borderId="40" xfId="0" applyNumberFormat="1" applyFont="1" applyFill="1" applyBorder="1" applyAlignment="1">
      <alignment horizontal="center" vertical="center"/>
    </xf>
    <xf numFmtId="44" fontId="1" fillId="0" borderId="41" xfId="0" applyNumberFormat="1" applyFont="1" applyFill="1" applyBorder="1" applyAlignment="1">
      <alignment horizontal="center" vertical="center"/>
    </xf>
    <xf numFmtId="44" fontId="2" fillId="0" borderId="16" xfId="0" applyNumberFormat="1" applyFont="1" applyFill="1" applyBorder="1" applyAlignment="1">
      <alignment horizontal="center" vertical="center" wrapText="1"/>
    </xf>
    <xf numFmtId="44" fontId="1" fillId="0" borderId="11" xfId="0" applyNumberFormat="1" applyFont="1" applyFill="1" applyBorder="1" applyAlignment="1">
      <alignment horizontal="center" vertical="center"/>
    </xf>
    <xf numFmtId="44" fontId="1" fillId="0" borderId="11" xfId="0" applyNumberFormat="1" applyFont="1" applyFill="1" applyBorder="1" applyAlignment="1">
      <alignment horizontal="center" vertical="center" wrapText="1"/>
    </xf>
    <xf numFmtId="44" fontId="2" fillId="0" borderId="11"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1" xfId="0" applyFont="1" applyFill="1" applyBorder="1" applyAlignment="1">
      <alignment horizontal="left" vertical="center" wrapText="1"/>
    </xf>
    <xf numFmtId="44" fontId="2" fillId="0" borderId="4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Alignment="1">
      <alignment vertical="center"/>
    </xf>
    <xf numFmtId="44" fontId="3" fillId="0" borderId="14"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4" fontId="3" fillId="0" borderId="16" xfId="0" applyNumberFormat="1" applyFont="1" applyFill="1" applyBorder="1" applyAlignment="1">
      <alignment horizontal="center" vertical="center" wrapText="1"/>
    </xf>
    <xf numFmtId="44" fontId="3" fillId="0" borderId="16"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6" xfId="0" applyFont="1" applyFill="1" applyBorder="1" applyAlignment="1">
      <alignment vertical="center"/>
    </xf>
    <xf numFmtId="0" fontId="1" fillId="0" borderId="11" xfId="0" applyFont="1" applyFill="1" applyBorder="1" applyAlignment="1">
      <alignment vertical="center"/>
    </xf>
    <xf numFmtId="0" fontId="2" fillId="0" borderId="14"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4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41" xfId="0" applyFont="1" applyFill="1" applyBorder="1" applyAlignment="1">
      <alignment horizontal="center" vertical="center"/>
    </xf>
    <xf numFmtId="0" fontId="3" fillId="0" borderId="17"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42" xfId="0" applyFont="1" applyFill="1" applyBorder="1" applyAlignment="1">
      <alignment horizontal="center" vertical="center"/>
    </xf>
    <xf numFmtId="44" fontId="3" fillId="0" borderId="11" xfId="0" applyNumberFormat="1" applyFont="1" applyFill="1" applyBorder="1" applyAlignment="1">
      <alignment horizontal="center" vertical="center"/>
    </xf>
    <xf numFmtId="44" fontId="3" fillId="0"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44" fontId="2" fillId="33" borderId="14" xfId="0" applyNumberFormat="1" applyFont="1" applyFill="1" applyBorder="1" applyAlignment="1">
      <alignment horizontal="center" vertical="center" wrapText="1"/>
    </xf>
    <xf numFmtId="44" fontId="1" fillId="33" borderId="16" xfId="0" applyNumberFormat="1" applyFont="1" applyFill="1" applyBorder="1" applyAlignment="1">
      <alignment horizontal="center" vertical="center"/>
    </xf>
    <xf numFmtId="44" fontId="1" fillId="33" borderId="11" xfId="0" applyNumberFormat="1" applyFont="1" applyFill="1" applyBorder="1" applyAlignment="1">
      <alignment horizontal="center" vertical="center"/>
    </xf>
    <xf numFmtId="44" fontId="3" fillId="33" borderId="14" xfId="0" applyNumberFormat="1" applyFont="1" applyFill="1" applyBorder="1" applyAlignment="1">
      <alignment horizontal="center" vertical="center" wrapText="1"/>
    </xf>
    <xf numFmtId="44" fontId="1" fillId="33" borderId="16" xfId="0" applyNumberFormat="1" applyFont="1" applyFill="1" applyBorder="1" applyAlignment="1">
      <alignment horizontal="center" vertical="center" wrapText="1"/>
    </xf>
    <xf numFmtId="44" fontId="1" fillId="33"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67" fontId="2" fillId="0" borderId="14" xfId="0" applyNumberFormat="1" applyFont="1" applyFill="1" applyBorder="1" applyAlignment="1">
      <alignment horizontal="center" vertical="center" wrapText="1"/>
    </xf>
    <xf numFmtId="167" fontId="2" fillId="0" borderId="16" xfId="0" applyNumberFormat="1" applyFont="1" applyFill="1" applyBorder="1" applyAlignment="1">
      <alignment horizontal="center" vertical="center" wrapText="1"/>
    </xf>
    <xf numFmtId="167" fontId="2" fillId="0" borderId="11"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6" xfId="0" applyFont="1" applyBorder="1" applyAlignment="1">
      <alignment vertical="center" wrapText="1"/>
    </xf>
    <xf numFmtId="0" fontId="1" fillId="0" borderId="45" xfId="0" applyFont="1" applyBorder="1" applyAlignment="1">
      <alignment vertical="center" wrapText="1"/>
    </xf>
    <xf numFmtId="0" fontId="1" fillId="0" borderId="47" xfId="0" applyFont="1" applyBorder="1" applyAlignment="1">
      <alignment vertical="center" wrapText="1"/>
    </xf>
    <xf numFmtId="0" fontId="55" fillId="0" borderId="48" xfId="55" applyFont="1" applyBorder="1" applyAlignment="1">
      <alignment vertical="center" wrapText="1"/>
      <protection/>
    </xf>
    <xf numFmtId="0" fontId="0" fillId="0" borderId="49" xfId="0" applyBorder="1" applyAlignment="1">
      <alignment vertical="center" wrapText="1"/>
    </xf>
    <xf numFmtId="0" fontId="0" fillId="0" borderId="50" xfId="0" applyBorder="1" applyAlignment="1">
      <alignment vertical="center" wrapText="1"/>
    </xf>
    <xf numFmtId="0" fontId="3" fillId="0" borderId="51" xfId="0" applyFont="1" applyBorder="1" applyAlignment="1">
      <alignment vertical="center" wrapText="1"/>
    </xf>
    <xf numFmtId="0" fontId="1" fillId="0" borderId="16" xfId="0" applyFont="1" applyBorder="1" applyAlignment="1">
      <alignment vertical="center" wrapText="1"/>
    </xf>
    <xf numFmtId="0" fontId="1" fillId="0" borderId="52" xfId="0" applyFont="1" applyBorder="1" applyAlignment="1">
      <alignment vertical="center" wrapText="1"/>
    </xf>
    <xf numFmtId="0" fontId="3" fillId="0" borderId="23" xfId="0" applyFont="1" applyBorder="1" applyAlignment="1">
      <alignment horizontal="left" vertical="center" wrapText="1"/>
    </xf>
    <xf numFmtId="0" fontId="1" fillId="0" borderId="10" xfId="0" applyFont="1" applyBorder="1" applyAlignment="1">
      <alignment horizontal="left" vertical="center" wrapText="1"/>
    </xf>
    <xf numFmtId="0" fontId="1" fillId="0" borderId="24" xfId="0" applyFont="1" applyBorder="1" applyAlignment="1">
      <alignment horizontal="left" vertical="center" wrapText="1"/>
    </xf>
    <xf numFmtId="0" fontId="3" fillId="0" borderId="51" xfId="0" applyFont="1" applyBorder="1" applyAlignment="1">
      <alignment horizontal="left" vertical="center" wrapText="1"/>
    </xf>
    <xf numFmtId="0" fontId="1" fillId="0" borderId="16" xfId="0" applyFont="1" applyBorder="1" applyAlignment="1">
      <alignment horizontal="left" vertical="center" wrapText="1"/>
    </xf>
    <xf numFmtId="0" fontId="1" fillId="0" borderId="52" xfId="0" applyFont="1" applyBorder="1" applyAlignment="1">
      <alignment horizontal="left" vertical="center" wrapText="1"/>
    </xf>
    <xf numFmtId="166" fontId="3" fillId="0" borderId="53" xfId="0" applyNumberFormat="1" applyFont="1" applyBorder="1" applyAlignment="1">
      <alignment horizontal="center" vertical="center" wrapText="1"/>
    </xf>
    <xf numFmtId="166" fontId="3" fillId="0" borderId="54" xfId="0" applyNumberFormat="1" applyFont="1" applyBorder="1" applyAlignment="1">
      <alignment horizontal="center" vertical="center" wrapText="1"/>
    </xf>
    <xf numFmtId="166" fontId="3" fillId="0" borderId="37" xfId="0" applyNumberFormat="1" applyFont="1" applyBorder="1" applyAlignment="1">
      <alignment horizontal="center" vertical="center" wrapText="1"/>
    </xf>
    <xf numFmtId="0" fontId="3" fillId="0" borderId="30"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3" fillId="0" borderId="46" xfId="0" applyFont="1" applyBorder="1" applyAlignment="1">
      <alignment horizontal="left" vertical="center" wrapText="1"/>
    </xf>
    <xf numFmtId="0" fontId="1" fillId="0" borderId="45"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166" fontId="3" fillId="0" borderId="55" xfId="0" applyNumberFormat="1" applyFont="1" applyBorder="1" applyAlignment="1">
      <alignment horizontal="center" vertical="center" wrapText="1"/>
    </xf>
    <xf numFmtId="166" fontId="3" fillId="0" borderId="56" xfId="0" applyNumberFormat="1" applyFont="1" applyBorder="1" applyAlignment="1">
      <alignment horizontal="center" vertical="center" wrapText="1"/>
    </xf>
    <xf numFmtId="166" fontId="3" fillId="0" borderId="57" xfId="0" applyNumberFormat="1" applyFont="1" applyBorder="1" applyAlignment="1">
      <alignment horizontal="center" vertical="center" wrapText="1"/>
    </xf>
    <xf numFmtId="0" fontId="2" fillId="0" borderId="41" xfId="0" applyFont="1" applyFill="1" applyBorder="1" applyAlignment="1">
      <alignment horizontal="center" vertical="center" wrapText="1"/>
    </xf>
    <xf numFmtId="0" fontId="0" fillId="0" borderId="16" xfId="0" applyBorder="1" applyAlignment="1">
      <alignment vertical="center"/>
    </xf>
    <xf numFmtId="0" fontId="0" fillId="0" borderId="11" xfId="0" applyBorder="1" applyAlignment="1">
      <alignment vertical="center"/>
    </xf>
    <xf numFmtId="0" fontId="10" fillId="0" borderId="36" xfId="0" applyFont="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 4" xfId="56"/>
    <cellStyle name="Obliczenia" xfId="57"/>
    <cellStyle name="Followed Hyperlink"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styles" Target="styles.xml" /><Relationship Id="rId89" Type="http://schemas.openxmlformats.org/officeDocument/2006/relationships/sharedStrings" Target="sharedStrings.xml" /><Relationship Id="rId9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14"/>
  <sheetViews>
    <sheetView zoomScalePageLayoutView="0" workbookViewId="0" topLeftCell="A1">
      <selection activeCell="G18" sqref="G18"/>
    </sheetView>
  </sheetViews>
  <sheetFormatPr defaultColWidth="9.140625" defaultRowHeight="12.75"/>
  <cols>
    <col min="1" max="1" width="3.8515625" style="1" customWidth="1"/>
    <col min="2" max="2" width="27.7109375" style="2" customWidth="1"/>
    <col min="3" max="3" width="9.28125" style="2" customWidth="1"/>
    <col min="4" max="4" width="7.7109375" style="2" customWidth="1"/>
    <col min="5" max="5" width="5.28125" style="3" customWidth="1"/>
    <col min="6" max="6" width="10.57421875" style="3" customWidth="1"/>
    <col min="7" max="7" width="11.421875" style="3" customWidth="1"/>
    <col min="8" max="8" width="6.28125" style="3" customWidth="1"/>
    <col min="9" max="9" width="7.8515625" style="3" customWidth="1"/>
    <col min="10" max="10" width="10.8515625" style="3" customWidth="1"/>
    <col min="11" max="11" width="10.421875" style="3" customWidth="1"/>
    <col min="12" max="12" width="9.28125" style="3" customWidth="1"/>
    <col min="13" max="13" width="12.140625" style="3" customWidth="1"/>
    <col min="14" max="16384" width="9.140625" style="2" customWidth="1"/>
  </cols>
  <sheetData>
    <row r="2" spans="2:12" ht="12.75">
      <c r="B2" s="32" t="s">
        <v>389</v>
      </c>
      <c r="L2" s="4" t="s">
        <v>0</v>
      </c>
    </row>
    <row r="3" spans="1:13" ht="12.75">
      <c r="A3" s="7"/>
      <c r="B3" s="8"/>
      <c r="C3" s="8"/>
      <c r="D3" s="8"/>
      <c r="E3" s="5"/>
      <c r="F3" s="6"/>
      <c r="G3" s="6"/>
      <c r="H3" s="6"/>
      <c r="I3" s="6"/>
      <c r="J3" s="6"/>
      <c r="K3" s="6"/>
      <c r="L3" s="6"/>
      <c r="M3" s="6"/>
    </row>
    <row r="4" spans="1:13" s="18" customFormat="1" ht="12.75">
      <c r="A4" s="16"/>
      <c r="B4" s="16" t="s">
        <v>1</v>
      </c>
      <c r="C4" s="16" t="s">
        <v>24</v>
      </c>
      <c r="D4" s="16"/>
      <c r="E4" s="20"/>
      <c r="F4" s="20"/>
      <c r="G4" s="17"/>
      <c r="H4" s="17"/>
      <c r="I4" s="17"/>
      <c r="J4" s="17"/>
      <c r="K4" s="17"/>
      <c r="L4" s="17"/>
      <c r="M4" s="17"/>
    </row>
    <row r="5" spans="1:13" ht="12.75">
      <c r="A5" s="8"/>
      <c r="B5" s="8"/>
      <c r="C5" s="8"/>
      <c r="D5" s="8"/>
      <c r="E5" s="13"/>
      <c r="F5" s="13"/>
      <c r="G5" s="6"/>
      <c r="H5" s="6"/>
      <c r="I5" s="6"/>
      <c r="J5" s="6"/>
      <c r="K5" s="6"/>
      <c r="L5" s="6"/>
      <c r="M5" s="6"/>
    </row>
    <row r="6" spans="1:13" ht="38.25">
      <c r="A6" s="25" t="s">
        <v>3</v>
      </c>
      <c r="B6" s="25" t="s">
        <v>4</v>
      </c>
      <c r="C6" s="25" t="s">
        <v>5</v>
      </c>
      <c r="D6" s="25" t="s">
        <v>277</v>
      </c>
      <c r="E6" s="25" t="s">
        <v>22</v>
      </c>
      <c r="F6" s="25" t="s">
        <v>8</v>
      </c>
      <c r="G6" s="89" t="s">
        <v>9</v>
      </c>
      <c r="H6" s="25" t="s">
        <v>10</v>
      </c>
      <c r="I6" s="25" t="s">
        <v>11</v>
      </c>
      <c r="J6" s="25" t="s">
        <v>12</v>
      </c>
      <c r="K6" s="25" t="s">
        <v>13</v>
      </c>
      <c r="L6" s="25" t="s">
        <v>14</v>
      </c>
      <c r="M6" s="25" t="s">
        <v>15</v>
      </c>
    </row>
    <row r="7" spans="1:13" ht="12.75">
      <c r="A7" s="22">
        <v>1</v>
      </c>
      <c r="B7" s="22">
        <v>2</v>
      </c>
      <c r="C7" s="22">
        <v>3</v>
      </c>
      <c r="D7" s="22">
        <v>4</v>
      </c>
      <c r="E7" s="22">
        <v>5</v>
      </c>
      <c r="F7" s="22">
        <v>6</v>
      </c>
      <c r="G7" s="23">
        <v>7</v>
      </c>
      <c r="H7" s="22">
        <v>8</v>
      </c>
      <c r="I7" s="24">
        <v>9</v>
      </c>
      <c r="J7" s="22">
        <v>10</v>
      </c>
      <c r="K7" s="22">
        <v>11</v>
      </c>
      <c r="L7" s="22">
        <v>12</v>
      </c>
      <c r="M7" s="22">
        <v>13</v>
      </c>
    </row>
    <row r="8" spans="1:13" ht="51">
      <c r="A8" s="9">
        <v>1</v>
      </c>
      <c r="B8" s="10" t="s">
        <v>25</v>
      </c>
      <c r="C8" s="10"/>
      <c r="D8" s="10"/>
      <c r="E8" s="9" t="s">
        <v>16</v>
      </c>
      <c r="F8" s="9">
        <v>30</v>
      </c>
      <c r="G8" s="11"/>
      <c r="H8" s="12">
        <v>0.08</v>
      </c>
      <c r="I8" s="34">
        <f>G8*H8</f>
        <v>0</v>
      </c>
      <c r="J8" s="34">
        <f>G8+I8</f>
        <v>0</v>
      </c>
      <c r="K8" s="35">
        <f>F8*G8</f>
        <v>0</v>
      </c>
      <c r="L8" s="34">
        <f>K8*H8</f>
        <v>0</v>
      </c>
      <c r="M8" s="34">
        <f>K8+L8</f>
        <v>0</v>
      </c>
    </row>
    <row r="9" spans="1:13" ht="25.5">
      <c r="A9" s="9">
        <v>2</v>
      </c>
      <c r="B9" s="10" t="s">
        <v>26</v>
      </c>
      <c r="C9" s="10"/>
      <c r="D9" s="10"/>
      <c r="E9" s="9" t="s">
        <v>16</v>
      </c>
      <c r="F9" s="9">
        <v>2</v>
      </c>
      <c r="G9" s="11"/>
      <c r="H9" s="12">
        <v>0.08</v>
      </c>
      <c r="I9" s="34">
        <f>G9*H9</f>
        <v>0</v>
      </c>
      <c r="J9" s="34">
        <f>G9+I9</f>
        <v>0</v>
      </c>
      <c r="K9" s="35">
        <f>F9*G9</f>
        <v>0</v>
      </c>
      <c r="L9" s="34">
        <f>K9*H9</f>
        <v>0</v>
      </c>
      <c r="M9" s="34">
        <f>K9+L9</f>
        <v>0</v>
      </c>
    </row>
    <row r="10" spans="1:13" ht="12.75">
      <c r="A10" s="14"/>
      <c r="B10" s="15"/>
      <c r="C10" s="15"/>
      <c r="D10" s="15"/>
      <c r="E10" s="6"/>
      <c r="F10" s="6"/>
      <c r="G10" s="6"/>
      <c r="H10" s="6"/>
      <c r="I10" s="342" t="s">
        <v>17</v>
      </c>
      <c r="J10" s="343"/>
      <c r="K10" s="343"/>
      <c r="L10" s="344"/>
      <c r="M10" s="38">
        <f>K8+K9</f>
        <v>0</v>
      </c>
    </row>
    <row r="11" spans="1:13" ht="12.75">
      <c r="A11" s="6"/>
      <c r="B11" s="19"/>
      <c r="C11" s="19"/>
      <c r="D11" s="19"/>
      <c r="E11" s="6"/>
      <c r="F11" s="6"/>
      <c r="G11" s="6"/>
      <c r="H11" s="6"/>
      <c r="I11" s="345" t="s">
        <v>18</v>
      </c>
      <c r="J11" s="346"/>
      <c r="K11" s="346"/>
      <c r="L11" s="347"/>
      <c r="M11" s="36">
        <f>L8+L9</f>
        <v>0</v>
      </c>
    </row>
    <row r="12" spans="1:13" ht="24.75" customHeight="1">
      <c r="A12" s="14"/>
      <c r="B12" s="13" t="s">
        <v>19</v>
      </c>
      <c r="C12" s="15"/>
      <c r="D12" s="15"/>
      <c r="E12" s="6"/>
      <c r="F12" s="6"/>
      <c r="G12" s="6"/>
      <c r="H12" s="6"/>
      <c r="I12" s="345" t="s">
        <v>20</v>
      </c>
      <c r="J12" s="346"/>
      <c r="K12" s="346"/>
      <c r="L12" s="348"/>
      <c r="M12" s="37">
        <f>M10+M11</f>
        <v>0</v>
      </c>
    </row>
    <row r="13" spans="1:13" ht="12.75">
      <c r="A13" s="14"/>
      <c r="B13" s="13"/>
      <c r="C13" s="15"/>
      <c r="D13" s="15"/>
      <c r="E13" s="6"/>
      <c r="F13" s="6"/>
      <c r="G13" s="6"/>
      <c r="H13" s="6"/>
      <c r="I13" s="27"/>
      <c r="J13" s="27"/>
      <c r="K13" s="27"/>
      <c r="L13" s="21"/>
      <c r="M13" s="28"/>
    </row>
    <row r="14" spans="1:13" ht="12.75">
      <c r="A14" s="14"/>
      <c r="B14" s="13"/>
      <c r="C14" s="15"/>
      <c r="D14" s="15"/>
      <c r="E14" s="6"/>
      <c r="F14" s="6"/>
      <c r="G14" s="6"/>
      <c r="H14" s="6"/>
      <c r="I14" s="27"/>
      <c r="J14" s="27"/>
      <c r="K14" s="27"/>
      <c r="L14" s="21"/>
      <c r="M14" s="28"/>
    </row>
  </sheetData>
  <sheetProtection/>
  <mergeCells count="3">
    <mergeCell ref="I10:L10"/>
    <mergeCell ref="I11:L11"/>
    <mergeCell ref="I12:L12"/>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M11"/>
  <sheetViews>
    <sheetView zoomScalePageLayoutView="0" workbookViewId="0" topLeftCell="A1">
      <selection activeCell="F24" sqref="F2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1:13" s="18" customFormat="1" ht="12.75">
      <c r="A2" s="33"/>
      <c r="B2" s="32" t="s">
        <v>389</v>
      </c>
      <c r="E2" s="31"/>
      <c r="F2" s="31"/>
      <c r="G2" s="31"/>
      <c r="H2" s="31"/>
      <c r="I2" s="31"/>
      <c r="J2" s="31"/>
      <c r="K2" s="31"/>
      <c r="L2" s="72" t="s">
        <v>0</v>
      </c>
      <c r="M2" s="31"/>
    </row>
    <row r="3" spans="1:13" s="18" customFormat="1" ht="12.75">
      <c r="A3" s="33"/>
      <c r="B3" s="32"/>
      <c r="E3" s="31"/>
      <c r="F3" s="31"/>
      <c r="G3" s="31"/>
      <c r="H3" s="31"/>
      <c r="I3" s="31"/>
      <c r="J3" s="31"/>
      <c r="K3" s="31"/>
      <c r="L3" s="72"/>
      <c r="M3" s="31"/>
    </row>
    <row r="4" spans="1:13" s="66" customFormat="1" ht="12.75">
      <c r="A4" s="64"/>
      <c r="B4" s="86" t="s">
        <v>34</v>
      </c>
      <c r="C4" s="120" t="s">
        <v>99</v>
      </c>
      <c r="E4" s="67"/>
      <c r="F4" s="67"/>
      <c r="G4" s="67"/>
      <c r="H4" s="67"/>
      <c r="I4" s="67"/>
      <c r="J4" s="67"/>
      <c r="K4" s="67"/>
      <c r="L4" s="67"/>
      <c r="M4" s="67"/>
    </row>
    <row r="5" spans="1:13" s="66" customFormat="1" ht="12.75">
      <c r="A5" s="64"/>
      <c r="B5" s="86"/>
      <c r="C5" s="120"/>
      <c r="E5" s="67"/>
      <c r="F5" s="67"/>
      <c r="G5" s="67"/>
      <c r="H5" s="67"/>
      <c r="I5" s="67"/>
      <c r="J5" s="67"/>
      <c r="K5" s="67"/>
      <c r="L5" s="67"/>
      <c r="M5" s="67"/>
    </row>
    <row r="6" spans="1:13" s="66" customFormat="1"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s="66" customFormat="1" ht="12.75">
      <c r="A7" s="73">
        <v>1</v>
      </c>
      <c r="B7" s="73">
        <v>2</v>
      </c>
      <c r="C7" s="73">
        <v>3</v>
      </c>
      <c r="D7" s="73">
        <v>4</v>
      </c>
      <c r="E7" s="73">
        <v>5</v>
      </c>
      <c r="F7" s="73">
        <v>6</v>
      </c>
      <c r="G7" s="73">
        <v>7</v>
      </c>
      <c r="H7" s="73">
        <v>8</v>
      </c>
      <c r="I7" s="75">
        <v>9</v>
      </c>
      <c r="J7" s="73">
        <v>10</v>
      </c>
      <c r="K7" s="73">
        <v>11</v>
      </c>
      <c r="L7" s="73">
        <v>12</v>
      </c>
      <c r="M7" s="73">
        <v>13</v>
      </c>
    </row>
    <row r="8" spans="1:13" s="66" customFormat="1" ht="12.75">
      <c r="A8" s="73">
        <v>1</v>
      </c>
      <c r="B8" s="73" t="s">
        <v>99</v>
      </c>
      <c r="C8" s="73"/>
      <c r="D8" s="73"/>
      <c r="E8" s="73" t="s">
        <v>16</v>
      </c>
      <c r="F8" s="73">
        <v>50</v>
      </c>
      <c r="G8" s="79"/>
      <c r="H8" s="78">
        <v>0.08</v>
      </c>
      <c r="I8" s="121">
        <f>G8*H8</f>
        <v>0</v>
      </c>
      <c r="J8" s="121">
        <f>G8+I8</f>
        <v>0</v>
      </c>
      <c r="K8" s="122">
        <f>F8*G8</f>
        <v>0</v>
      </c>
      <c r="L8" s="121">
        <f>K8*H8</f>
        <v>0</v>
      </c>
      <c r="M8" s="123">
        <f>K8+L8</f>
        <v>0</v>
      </c>
    </row>
    <row r="9" spans="1:13" s="66" customFormat="1" ht="12.75">
      <c r="A9" s="100"/>
      <c r="B9" s="124"/>
      <c r="C9" s="124"/>
      <c r="D9" s="124"/>
      <c r="E9" s="65"/>
      <c r="F9" s="65"/>
      <c r="G9" s="101"/>
      <c r="H9" s="125"/>
      <c r="I9" s="352" t="s">
        <v>17</v>
      </c>
      <c r="J9" s="353"/>
      <c r="K9" s="353"/>
      <c r="L9" s="364"/>
      <c r="M9" s="80">
        <f>K8</f>
        <v>0</v>
      </c>
    </row>
    <row r="10" spans="1:13" s="66" customFormat="1" ht="12.75">
      <c r="A10" s="124"/>
      <c r="B10" s="86"/>
      <c r="C10" s="124"/>
      <c r="D10" s="124"/>
      <c r="E10" s="65"/>
      <c r="F10" s="65"/>
      <c r="G10" s="101"/>
      <c r="H10" s="125"/>
      <c r="I10" s="352" t="s">
        <v>18</v>
      </c>
      <c r="J10" s="353"/>
      <c r="K10" s="353"/>
      <c r="L10" s="364"/>
      <c r="M10" s="80">
        <f>L8</f>
        <v>0</v>
      </c>
    </row>
    <row r="11" spans="1:13" s="66" customFormat="1" ht="12.75">
      <c r="A11" s="124"/>
      <c r="B11" s="86" t="s">
        <v>67</v>
      </c>
      <c r="C11" s="124"/>
      <c r="D11" s="124"/>
      <c r="E11" s="65"/>
      <c r="F11" s="65"/>
      <c r="G11" s="101"/>
      <c r="H11" s="125"/>
      <c r="I11" s="371" t="s">
        <v>311</v>
      </c>
      <c r="J11" s="372"/>
      <c r="K11" s="372"/>
      <c r="L11" s="373"/>
      <c r="M11" s="8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2:M11"/>
  <sheetViews>
    <sheetView zoomScalePageLayoutView="0" workbookViewId="0" topLeftCell="A1">
      <selection activeCell="A13" sqref="A13:IV38"/>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2" spans="1:13" s="18" customFormat="1" ht="12.75">
      <c r="A2" s="33"/>
      <c r="B2" s="32" t="s">
        <v>389</v>
      </c>
      <c r="E2" s="31"/>
      <c r="F2" s="31"/>
      <c r="G2" s="31"/>
      <c r="H2" s="31"/>
      <c r="I2" s="31"/>
      <c r="J2" s="31"/>
      <c r="K2" s="31"/>
      <c r="L2" s="72" t="s">
        <v>0</v>
      </c>
      <c r="M2" s="31"/>
    </row>
    <row r="3" spans="1:13" s="18" customFormat="1" ht="12.75">
      <c r="A3" s="33"/>
      <c r="E3" s="31"/>
      <c r="F3" s="31"/>
      <c r="G3" s="31"/>
      <c r="H3" s="31"/>
      <c r="I3" s="31"/>
      <c r="J3" s="31"/>
      <c r="K3" s="31"/>
      <c r="L3" s="31"/>
      <c r="M3" s="31"/>
    </row>
    <row r="4" spans="1:13" ht="12.75">
      <c r="A4" s="64"/>
      <c r="B4" s="86" t="s">
        <v>35</v>
      </c>
      <c r="C4" s="86" t="s">
        <v>124</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73">
        <v>1</v>
      </c>
      <c r="B8" s="73" t="s">
        <v>125</v>
      </c>
      <c r="C8" s="73"/>
      <c r="D8" s="73"/>
      <c r="E8" s="73" t="s">
        <v>16</v>
      </c>
      <c r="F8" s="73">
        <v>3000</v>
      </c>
      <c r="G8" s="79"/>
      <c r="H8" s="78">
        <v>0.08</v>
      </c>
      <c r="I8" s="79">
        <f>G8*H8</f>
        <v>0</v>
      </c>
      <c r="J8" s="79">
        <f>G8+I8</f>
        <v>0</v>
      </c>
      <c r="K8" s="80">
        <f>F8*G8</f>
        <v>0</v>
      </c>
      <c r="L8" s="79">
        <f>K8*H8</f>
        <v>0</v>
      </c>
      <c r="M8" s="79">
        <f>K8+L8</f>
        <v>0</v>
      </c>
    </row>
    <row r="9" spans="1:13" ht="12.75">
      <c r="A9" s="374"/>
      <c r="B9" s="374"/>
      <c r="C9" s="65"/>
      <c r="D9" s="65"/>
      <c r="E9" s="100"/>
      <c r="F9" s="100"/>
      <c r="G9" s="101"/>
      <c r="H9" s="125"/>
      <c r="I9" s="352" t="s">
        <v>17</v>
      </c>
      <c r="J9" s="353"/>
      <c r="K9" s="353"/>
      <c r="L9" s="364"/>
      <c r="M9" s="80">
        <f>K8</f>
        <v>0</v>
      </c>
    </row>
    <row r="10" spans="1:13" ht="12.75">
      <c r="A10" s="124"/>
      <c r="B10" s="86"/>
      <c r="C10" s="124"/>
      <c r="D10" s="124"/>
      <c r="E10" s="100"/>
      <c r="F10" s="100"/>
      <c r="G10" s="101"/>
      <c r="H10" s="125"/>
      <c r="I10" s="352" t="s">
        <v>18</v>
      </c>
      <c r="J10" s="353"/>
      <c r="K10" s="353"/>
      <c r="L10" s="364"/>
      <c r="M10" s="80">
        <f>L8</f>
        <v>0</v>
      </c>
    </row>
    <row r="11" spans="1:13" ht="12.75">
      <c r="A11" s="124"/>
      <c r="B11" s="86" t="s">
        <v>67</v>
      </c>
      <c r="C11" s="124"/>
      <c r="D11" s="124"/>
      <c r="E11" s="100"/>
      <c r="F11" s="100"/>
      <c r="G11" s="101"/>
      <c r="H11" s="125"/>
      <c r="I11" s="375" t="s">
        <v>311</v>
      </c>
      <c r="J11" s="354"/>
      <c r="K11" s="354"/>
      <c r="L11" s="365"/>
      <c r="M11" s="88">
        <f>M9+M10</f>
        <v>0</v>
      </c>
    </row>
  </sheetData>
  <sheetProtection/>
  <mergeCells count="4">
    <mergeCell ref="A9:B9"/>
    <mergeCell ref="I9:L9"/>
    <mergeCell ref="I10:L10"/>
    <mergeCell ref="I11:L11"/>
  </mergeCells>
  <printOptions/>
  <pageMargins left="0.75" right="0.75" top="1" bottom="1" header="0.5" footer="0.5"/>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M10"/>
  <sheetViews>
    <sheetView zoomScalePageLayoutView="0" workbookViewId="0" topLeftCell="A1">
      <selection activeCell="A12" sqref="A12:IV3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11.28125" style="42" customWidth="1"/>
    <col min="13" max="13" width="13.140625" style="42" customWidth="1"/>
    <col min="14" max="16384" width="9.140625" style="40" customWidth="1"/>
  </cols>
  <sheetData>
    <row r="1" spans="1:13" s="18" customFormat="1" ht="12.75">
      <c r="A1" s="33"/>
      <c r="B1" s="32" t="s">
        <v>389</v>
      </c>
      <c r="E1" s="31"/>
      <c r="F1" s="31"/>
      <c r="G1" s="31"/>
      <c r="H1" s="31"/>
      <c r="I1" s="31"/>
      <c r="J1" s="31"/>
      <c r="K1" s="31"/>
      <c r="L1" s="72" t="s">
        <v>0</v>
      </c>
      <c r="M1" s="31"/>
    </row>
    <row r="2" spans="1:13" s="18" customFormat="1" ht="12.75">
      <c r="A2" s="33"/>
      <c r="E2" s="31"/>
      <c r="F2" s="31"/>
      <c r="G2" s="31"/>
      <c r="H2" s="31"/>
      <c r="I2" s="31"/>
      <c r="J2" s="31"/>
      <c r="K2" s="31"/>
      <c r="L2" s="31"/>
      <c r="M2" s="31"/>
    </row>
    <row r="3" spans="1:13" ht="12.75">
      <c r="A3" s="64"/>
      <c r="B3" s="86" t="s">
        <v>44</v>
      </c>
      <c r="C3" s="86" t="s">
        <v>141</v>
      </c>
      <c r="D3" s="66"/>
      <c r="E3" s="67"/>
      <c r="F3" s="67"/>
      <c r="G3" s="67"/>
      <c r="H3" s="67"/>
      <c r="I3" s="67"/>
      <c r="J3" s="67"/>
      <c r="K3" s="67"/>
      <c r="L3" s="67"/>
      <c r="M3" s="67"/>
    </row>
    <row r="4" spans="1:13" ht="12.75">
      <c r="A4" s="64"/>
      <c r="B4" s="86"/>
      <c r="C4" s="86"/>
      <c r="D4" s="66"/>
      <c r="E4" s="67"/>
      <c r="F4" s="67"/>
      <c r="G4" s="67"/>
      <c r="H4" s="67"/>
      <c r="I4" s="67"/>
      <c r="J4" s="67"/>
      <c r="K4" s="67"/>
      <c r="L4" s="67"/>
      <c r="M4" s="67"/>
    </row>
    <row r="5" spans="1:13" ht="38.25">
      <c r="A5" s="68" t="s">
        <v>3</v>
      </c>
      <c r="B5" s="68" t="s">
        <v>4</v>
      </c>
      <c r="C5" s="68" t="s">
        <v>5</v>
      </c>
      <c r="D5" s="68" t="s">
        <v>63</v>
      </c>
      <c r="E5" s="68" t="s">
        <v>7</v>
      </c>
      <c r="F5" s="68" t="s">
        <v>8</v>
      </c>
      <c r="G5" s="69" t="s">
        <v>9</v>
      </c>
      <c r="H5" s="68" t="s">
        <v>10</v>
      </c>
      <c r="I5" s="68" t="s">
        <v>11</v>
      </c>
      <c r="J5" s="68" t="s">
        <v>12</v>
      </c>
      <c r="K5" s="68" t="s">
        <v>13</v>
      </c>
      <c r="L5" s="68" t="s">
        <v>14</v>
      </c>
      <c r="M5" s="68" t="s">
        <v>15</v>
      </c>
    </row>
    <row r="6" spans="1:13" ht="12.75">
      <c r="A6" s="73">
        <v>1</v>
      </c>
      <c r="B6" s="73">
        <v>2</v>
      </c>
      <c r="C6" s="73">
        <v>3</v>
      </c>
      <c r="D6" s="73">
        <v>4</v>
      </c>
      <c r="E6" s="73">
        <v>5</v>
      </c>
      <c r="F6" s="73">
        <v>6</v>
      </c>
      <c r="G6" s="73">
        <v>7</v>
      </c>
      <c r="H6" s="73">
        <v>8</v>
      </c>
      <c r="I6" s="75">
        <v>9</v>
      </c>
      <c r="J6" s="73">
        <v>10</v>
      </c>
      <c r="K6" s="73">
        <v>11</v>
      </c>
      <c r="L6" s="73">
        <v>12</v>
      </c>
      <c r="M6" s="73">
        <v>13</v>
      </c>
    </row>
    <row r="7" spans="1:13" ht="12.75">
      <c r="A7" s="73">
        <v>1</v>
      </c>
      <c r="B7" s="73" t="s">
        <v>142</v>
      </c>
      <c r="C7" s="73"/>
      <c r="D7" s="73"/>
      <c r="E7" s="73" t="s">
        <v>16</v>
      </c>
      <c r="F7" s="73">
        <v>400</v>
      </c>
      <c r="G7" s="79"/>
      <c r="H7" s="78">
        <v>0.08</v>
      </c>
      <c r="I7" s="121">
        <f>G7*H7</f>
        <v>0</v>
      </c>
      <c r="J7" s="121">
        <f>G7+I7</f>
        <v>0</v>
      </c>
      <c r="K7" s="122">
        <f>F7*G7</f>
        <v>0</v>
      </c>
      <c r="L7" s="121">
        <f>K7*H7</f>
        <v>0</v>
      </c>
      <c r="M7" s="121">
        <f>K7+L7</f>
        <v>0</v>
      </c>
    </row>
    <row r="8" spans="1:13" ht="12.75">
      <c r="A8" s="98"/>
      <c r="B8" s="99"/>
      <c r="C8" s="99"/>
      <c r="D8" s="99"/>
      <c r="E8" s="100"/>
      <c r="F8" s="100"/>
      <c r="G8" s="101"/>
      <c r="H8" s="100"/>
      <c r="I8" s="352" t="s">
        <v>17</v>
      </c>
      <c r="J8" s="353"/>
      <c r="K8" s="353"/>
      <c r="L8" s="364"/>
      <c r="M8" s="80">
        <f>K7</f>
        <v>0</v>
      </c>
    </row>
    <row r="9" spans="1:13" ht="12.75">
      <c r="A9" s="98"/>
      <c r="B9" s="86"/>
      <c r="C9" s="99"/>
      <c r="D9" s="99"/>
      <c r="E9" s="100"/>
      <c r="F9" s="100"/>
      <c r="G9" s="100"/>
      <c r="H9" s="100"/>
      <c r="I9" s="352" t="s">
        <v>18</v>
      </c>
      <c r="J9" s="353"/>
      <c r="K9" s="353"/>
      <c r="L9" s="364"/>
      <c r="M9" s="80">
        <f>L7</f>
        <v>0</v>
      </c>
    </row>
    <row r="10" spans="1:13" ht="12.75">
      <c r="A10" s="98"/>
      <c r="B10" s="86" t="s">
        <v>67</v>
      </c>
      <c r="C10" s="99"/>
      <c r="D10" s="99"/>
      <c r="E10" s="100"/>
      <c r="F10" s="100"/>
      <c r="G10" s="100"/>
      <c r="H10" s="100"/>
      <c r="I10" s="375" t="s">
        <v>69</v>
      </c>
      <c r="J10" s="354"/>
      <c r="K10" s="354"/>
      <c r="L10" s="365"/>
      <c r="M10" s="88">
        <f>M8+M9</f>
        <v>0</v>
      </c>
    </row>
  </sheetData>
  <sheetProtection/>
  <mergeCells count="3">
    <mergeCell ref="I8:L8"/>
    <mergeCell ref="I9:L9"/>
    <mergeCell ref="I10:L10"/>
  </mergeCells>
  <printOptions/>
  <pageMargins left="0.75" right="0.75" top="1" bottom="1" header="0.5" footer="0.5"/>
  <pageSetup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dimension ref="A1:M14"/>
  <sheetViews>
    <sheetView zoomScalePageLayoutView="0" workbookViewId="0" topLeftCell="A1">
      <selection activeCell="A2" sqref="A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4" spans="1:13" ht="12.75">
      <c r="A4" s="64"/>
      <c r="B4" s="86" t="s">
        <v>45</v>
      </c>
      <c r="C4" s="86" t="s">
        <v>146</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3">
        <v>1</v>
      </c>
      <c r="B8" s="376" t="s">
        <v>146</v>
      </c>
      <c r="C8" s="376"/>
      <c r="D8" s="376"/>
      <c r="E8" s="376"/>
      <c r="F8" s="376"/>
      <c r="G8" s="376"/>
      <c r="H8" s="376"/>
      <c r="I8" s="376"/>
      <c r="J8" s="376"/>
      <c r="K8" s="376"/>
      <c r="L8" s="376"/>
      <c r="M8" s="376"/>
    </row>
    <row r="9" spans="1:13" ht="12.75">
      <c r="A9" s="73" t="s">
        <v>91</v>
      </c>
      <c r="B9" s="73" t="s">
        <v>147</v>
      </c>
      <c r="C9" s="73"/>
      <c r="D9" s="73"/>
      <c r="E9" s="73" t="s">
        <v>16</v>
      </c>
      <c r="F9" s="73">
        <v>2000</v>
      </c>
      <c r="G9" s="79"/>
      <c r="H9" s="78">
        <v>0.23</v>
      </c>
      <c r="I9" s="79">
        <f>G9*H9</f>
        <v>0</v>
      </c>
      <c r="J9" s="79">
        <f>G9+I9</f>
        <v>0</v>
      </c>
      <c r="K9" s="80">
        <f>F9*G9</f>
        <v>0</v>
      </c>
      <c r="L9" s="79">
        <f>K9*H9</f>
        <v>0</v>
      </c>
      <c r="M9" s="79">
        <f>K9+L9</f>
        <v>0</v>
      </c>
    </row>
    <row r="10" spans="1:13" ht="12.75">
      <c r="A10" s="73" t="s">
        <v>92</v>
      </c>
      <c r="B10" s="73" t="s">
        <v>148</v>
      </c>
      <c r="C10" s="73"/>
      <c r="D10" s="73"/>
      <c r="E10" s="73" t="s">
        <v>16</v>
      </c>
      <c r="F10" s="73">
        <v>1000</v>
      </c>
      <c r="G10" s="79"/>
      <c r="H10" s="78">
        <v>0.23</v>
      </c>
      <c r="I10" s="79">
        <f>G10*H10</f>
        <v>0</v>
      </c>
      <c r="J10" s="79">
        <f>G10+I10</f>
        <v>0</v>
      </c>
      <c r="K10" s="80">
        <f>F10*G10</f>
        <v>0</v>
      </c>
      <c r="L10" s="79">
        <f>K10*H10</f>
        <v>0</v>
      </c>
      <c r="M10" s="79">
        <f>K10+L10</f>
        <v>0</v>
      </c>
    </row>
    <row r="11" spans="1:13" ht="12.75">
      <c r="A11" s="124"/>
      <c r="B11" s="124"/>
      <c r="C11" s="124"/>
      <c r="D11" s="124"/>
      <c r="E11" s="100"/>
      <c r="F11" s="100"/>
      <c r="G11" s="101"/>
      <c r="H11" s="125"/>
      <c r="I11" s="352" t="s">
        <v>17</v>
      </c>
      <c r="J11" s="363"/>
      <c r="K11" s="363"/>
      <c r="L11" s="364"/>
      <c r="M11" s="80">
        <f>SUM(K9:K10)</f>
        <v>0</v>
      </c>
    </row>
    <row r="12" spans="1:13" ht="12.75">
      <c r="A12" s="124"/>
      <c r="B12" s="86"/>
      <c r="C12" s="124"/>
      <c r="D12" s="124"/>
      <c r="E12" s="100"/>
      <c r="F12" s="100"/>
      <c r="G12" s="101"/>
      <c r="H12" s="125"/>
      <c r="I12" s="352" t="s">
        <v>18</v>
      </c>
      <c r="J12" s="363"/>
      <c r="K12" s="363"/>
      <c r="L12" s="364"/>
      <c r="M12" s="80">
        <f>SUM(L9:L10)</f>
        <v>0</v>
      </c>
    </row>
    <row r="13" spans="1:13" ht="12.75">
      <c r="A13" s="124"/>
      <c r="B13" s="86" t="s">
        <v>67</v>
      </c>
      <c r="C13" s="124"/>
      <c r="D13" s="124"/>
      <c r="E13" s="100"/>
      <c r="F13" s="100"/>
      <c r="G13" s="101"/>
      <c r="H13" s="125"/>
      <c r="I13" s="375" t="s">
        <v>69</v>
      </c>
      <c r="J13" s="377"/>
      <c r="K13" s="377"/>
      <c r="L13" s="365"/>
      <c r="M13" s="88">
        <f>M11+M12</f>
        <v>0</v>
      </c>
    </row>
    <row r="14" spans="1:13" ht="12.75">
      <c r="A14" s="64"/>
      <c r="B14" s="66"/>
      <c r="C14" s="66"/>
      <c r="D14" s="66"/>
      <c r="E14" s="67"/>
      <c r="F14" s="67"/>
      <c r="G14" s="67"/>
      <c r="H14" s="67"/>
      <c r="I14" s="67"/>
      <c r="J14" s="67"/>
      <c r="K14" s="67"/>
      <c r="L14" s="67"/>
      <c r="M14" s="67"/>
    </row>
  </sheetData>
  <sheetProtection/>
  <mergeCells count="4">
    <mergeCell ref="B8:M8"/>
    <mergeCell ref="I11:L11"/>
    <mergeCell ref="I12:L12"/>
    <mergeCell ref="I13:L13"/>
  </mergeCells>
  <printOptions/>
  <pageMargins left="0.75" right="0.75" top="1" bottom="1" header="0.5" footer="0.5"/>
  <pageSetup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dimension ref="A1:M11"/>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4" spans="1:13" ht="12.75">
      <c r="A4" s="64"/>
      <c r="B4" s="86" t="s">
        <v>515</v>
      </c>
      <c r="C4" s="120" t="s">
        <v>151</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94">
        <v>1</v>
      </c>
      <c r="B7" s="73">
        <v>2</v>
      </c>
      <c r="C7" s="73">
        <v>3</v>
      </c>
      <c r="D7" s="73">
        <v>4</v>
      </c>
      <c r="E7" s="73">
        <v>5</v>
      </c>
      <c r="F7" s="73">
        <v>6</v>
      </c>
      <c r="G7" s="73">
        <v>7</v>
      </c>
      <c r="H7" s="73">
        <v>8</v>
      </c>
      <c r="I7" s="75">
        <v>9</v>
      </c>
      <c r="J7" s="73">
        <v>10</v>
      </c>
      <c r="K7" s="73">
        <v>11</v>
      </c>
      <c r="L7" s="73">
        <v>12</v>
      </c>
      <c r="M7" s="73">
        <v>13</v>
      </c>
    </row>
    <row r="8" spans="1:13" ht="12.75">
      <c r="A8" s="94">
        <v>1</v>
      </c>
      <c r="B8" s="73" t="s">
        <v>151</v>
      </c>
      <c r="C8" s="73"/>
      <c r="D8" s="73"/>
      <c r="E8" s="73" t="s">
        <v>16</v>
      </c>
      <c r="F8" s="73">
        <v>50</v>
      </c>
      <c r="G8" s="79"/>
      <c r="H8" s="78">
        <v>0.08</v>
      </c>
      <c r="I8" s="79">
        <f>G8*H8</f>
        <v>0</v>
      </c>
      <c r="J8" s="79">
        <f>G8+I8</f>
        <v>0</v>
      </c>
      <c r="K8" s="80">
        <f>F8*G8</f>
        <v>0</v>
      </c>
      <c r="L8" s="79">
        <f>K8*H8</f>
        <v>0</v>
      </c>
      <c r="M8" s="79">
        <f>K8+L8</f>
        <v>0</v>
      </c>
    </row>
    <row r="9" spans="1:13" ht="12.75">
      <c r="A9" s="60"/>
      <c r="B9" s="124"/>
      <c r="C9" s="124"/>
      <c r="D9" s="124"/>
      <c r="E9" s="86"/>
      <c r="F9" s="100"/>
      <c r="G9" s="101"/>
      <c r="H9" s="125"/>
      <c r="I9" s="352" t="s">
        <v>17</v>
      </c>
      <c r="J9" s="353"/>
      <c r="K9" s="353"/>
      <c r="L9" s="364"/>
      <c r="M9" s="80">
        <f>K8</f>
        <v>0</v>
      </c>
    </row>
    <row r="10" spans="1:13" ht="12.75">
      <c r="A10" s="60"/>
      <c r="B10" s="86"/>
      <c r="C10" s="124"/>
      <c r="D10" s="124"/>
      <c r="E10" s="86"/>
      <c r="F10" s="100"/>
      <c r="G10" s="101"/>
      <c r="H10" s="125"/>
      <c r="I10" s="352" t="s">
        <v>18</v>
      </c>
      <c r="J10" s="353"/>
      <c r="K10" s="353"/>
      <c r="L10" s="364"/>
      <c r="M10" s="80">
        <f>L8</f>
        <v>0</v>
      </c>
    </row>
    <row r="11" spans="1:13" ht="12.75">
      <c r="A11" s="60"/>
      <c r="B11" s="86" t="s">
        <v>67</v>
      </c>
      <c r="C11" s="124"/>
      <c r="D11" s="124"/>
      <c r="E11" s="86"/>
      <c r="F11" s="100"/>
      <c r="G11" s="101"/>
      <c r="H11" s="125"/>
      <c r="I11" s="375" t="s">
        <v>69</v>
      </c>
      <c r="J11" s="354"/>
      <c r="K11" s="354"/>
      <c r="L11" s="365"/>
      <c r="M11" s="88">
        <f>M9+M10</f>
        <v>0</v>
      </c>
    </row>
  </sheetData>
  <sheetProtection/>
  <mergeCells count="3">
    <mergeCell ref="I10:L10"/>
    <mergeCell ref="I11:L11"/>
    <mergeCell ref="I9:L9"/>
  </mergeCells>
  <printOptions/>
  <pageMargins left="0.75" right="0.75" top="1" bottom="1" header="0.5" footer="0.5"/>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M11"/>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2:13" ht="12.75">
      <c r="B3" s="32"/>
      <c r="C3" s="18"/>
      <c r="D3" s="18"/>
      <c r="E3" s="31"/>
      <c r="F3" s="31"/>
      <c r="G3" s="31"/>
      <c r="H3" s="31"/>
      <c r="I3" s="31"/>
      <c r="J3" s="31"/>
      <c r="K3" s="31"/>
      <c r="L3" s="72"/>
      <c r="M3" s="31"/>
    </row>
    <row r="4" spans="1:13" ht="12.75">
      <c r="A4" s="64"/>
      <c r="B4" s="86" t="s">
        <v>516</v>
      </c>
      <c r="C4" s="120" t="s">
        <v>153</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3">
        <v>1</v>
      </c>
      <c r="B8" s="73" t="s">
        <v>153</v>
      </c>
      <c r="C8" s="73"/>
      <c r="D8" s="73"/>
      <c r="E8" s="73" t="s">
        <v>16</v>
      </c>
      <c r="F8" s="73">
        <v>100</v>
      </c>
      <c r="G8" s="79"/>
      <c r="H8" s="78">
        <v>0.08</v>
      </c>
      <c r="I8" s="79">
        <f>G8*H8</f>
        <v>0</v>
      </c>
      <c r="J8" s="79">
        <f>G8+I8</f>
        <v>0</v>
      </c>
      <c r="K8" s="80">
        <f>F8*G8</f>
        <v>0</v>
      </c>
      <c r="L8" s="79">
        <f>K8*H8</f>
        <v>0</v>
      </c>
      <c r="M8" s="79">
        <f>K8+L8</f>
        <v>0</v>
      </c>
    </row>
    <row r="9" spans="1:13" ht="12.75">
      <c r="A9" s="124"/>
      <c r="B9" s="100"/>
      <c r="C9" s="100"/>
      <c r="D9" s="100"/>
      <c r="E9" s="100"/>
      <c r="F9" s="100"/>
      <c r="G9" s="101"/>
      <c r="H9" s="125"/>
      <c r="I9" s="352" t="s">
        <v>17</v>
      </c>
      <c r="J9" s="363"/>
      <c r="K9" s="363"/>
      <c r="L9" s="364"/>
      <c r="M9" s="80">
        <f>K8</f>
        <v>0</v>
      </c>
    </row>
    <row r="10" spans="1:13" ht="12.75">
      <c r="A10" s="124"/>
      <c r="B10" s="86"/>
      <c r="C10" s="100"/>
      <c r="D10" s="100"/>
      <c r="E10" s="100"/>
      <c r="F10" s="100"/>
      <c r="G10" s="101"/>
      <c r="H10" s="125"/>
      <c r="I10" s="352" t="s">
        <v>18</v>
      </c>
      <c r="J10" s="363"/>
      <c r="K10" s="363"/>
      <c r="L10" s="364"/>
      <c r="M10" s="80">
        <f>L8</f>
        <v>0</v>
      </c>
    </row>
    <row r="11" spans="1:13" ht="12.75">
      <c r="A11" s="124"/>
      <c r="B11" s="86" t="s">
        <v>67</v>
      </c>
      <c r="C11" s="100"/>
      <c r="D11" s="100"/>
      <c r="E11" s="100"/>
      <c r="F11" s="100"/>
      <c r="G11" s="101"/>
      <c r="H11" s="125"/>
      <c r="I11" s="375" t="s">
        <v>69</v>
      </c>
      <c r="J11" s="377"/>
      <c r="K11" s="377"/>
      <c r="L11" s="365"/>
      <c r="M11" s="8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7" r:id="rId1"/>
</worksheet>
</file>

<file path=xl/worksheets/sheet16.xml><?xml version="1.0" encoding="utf-8"?>
<worksheet xmlns="http://schemas.openxmlformats.org/spreadsheetml/2006/main" xmlns:r="http://schemas.openxmlformats.org/officeDocument/2006/relationships">
  <dimension ref="A1:M14"/>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2:13" ht="12.75">
      <c r="B3" s="32"/>
      <c r="C3" s="18"/>
      <c r="D3" s="18"/>
      <c r="E3" s="31"/>
      <c r="F3" s="31"/>
      <c r="G3" s="31"/>
      <c r="H3" s="31"/>
      <c r="I3" s="31"/>
      <c r="J3" s="31"/>
      <c r="K3" s="31"/>
      <c r="L3" s="72"/>
      <c r="M3" s="31"/>
    </row>
    <row r="4" spans="1:13" ht="12.75">
      <c r="A4" s="64"/>
      <c r="B4" s="86" t="s">
        <v>48</v>
      </c>
      <c r="C4" s="120" t="s">
        <v>188</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3">
        <v>1</v>
      </c>
      <c r="B8" s="77" t="s">
        <v>189</v>
      </c>
      <c r="C8" s="82"/>
      <c r="D8" s="82"/>
      <c r="E8" s="73" t="s">
        <v>16</v>
      </c>
      <c r="F8" s="73">
        <v>12000</v>
      </c>
      <c r="G8" s="131"/>
      <c r="H8" s="78">
        <v>0.23</v>
      </c>
      <c r="I8" s="79">
        <f>G8*H8</f>
        <v>0</v>
      </c>
      <c r="J8" s="79">
        <f>G8+I8</f>
        <v>0</v>
      </c>
      <c r="K8" s="80">
        <f>F8*G8</f>
        <v>0</v>
      </c>
      <c r="L8" s="79">
        <f>K8*H8</f>
        <v>0</v>
      </c>
      <c r="M8" s="79">
        <f>K8+L8</f>
        <v>0</v>
      </c>
    </row>
    <row r="9" spans="1:13" ht="12.75">
      <c r="A9" s="73">
        <v>3</v>
      </c>
      <c r="B9" s="77" t="s">
        <v>190</v>
      </c>
      <c r="C9" s="82"/>
      <c r="D9" s="82"/>
      <c r="E9" s="73" t="s">
        <v>16</v>
      </c>
      <c r="F9" s="73">
        <v>500</v>
      </c>
      <c r="G9" s="131"/>
      <c r="H9" s="78">
        <v>0.23</v>
      </c>
      <c r="I9" s="79">
        <f>G9*H9</f>
        <v>0</v>
      </c>
      <c r="J9" s="79">
        <f>G9+I9</f>
        <v>0</v>
      </c>
      <c r="K9" s="80">
        <f>F9*G9</f>
        <v>0</v>
      </c>
      <c r="L9" s="79">
        <f>K9*H9</f>
        <v>0</v>
      </c>
      <c r="M9" s="79">
        <f>K9+L9</f>
        <v>0</v>
      </c>
    </row>
    <row r="10" spans="1:13" ht="12.75">
      <c r="A10" s="73">
        <v>4</v>
      </c>
      <c r="B10" s="132" t="s">
        <v>191</v>
      </c>
      <c r="C10" s="132"/>
      <c r="D10" s="82"/>
      <c r="E10" s="73" t="s">
        <v>16</v>
      </c>
      <c r="F10" s="73">
        <v>40000</v>
      </c>
      <c r="G10" s="131"/>
      <c r="H10" s="78">
        <v>0.08</v>
      </c>
      <c r="I10" s="79">
        <f>G10*H10</f>
        <v>0</v>
      </c>
      <c r="J10" s="79">
        <f>G10+I10</f>
        <v>0</v>
      </c>
      <c r="K10" s="80">
        <f>F10*G10</f>
        <v>0</v>
      </c>
      <c r="L10" s="79">
        <f>K10*H10</f>
        <v>0</v>
      </c>
      <c r="M10" s="79">
        <f>K10+L10</f>
        <v>0</v>
      </c>
    </row>
    <row r="11" spans="1:13" ht="12.75">
      <c r="A11" s="124"/>
      <c r="B11" s="124"/>
      <c r="C11" s="124"/>
      <c r="D11" s="124"/>
      <c r="E11" s="124"/>
      <c r="F11" s="100"/>
      <c r="G11" s="133"/>
      <c r="H11" s="125"/>
      <c r="I11" s="352" t="s">
        <v>17</v>
      </c>
      <c r="J11" s="353"/>
      <c r="K11" s="353"/>
      <c r="L11" s="364"/>
      <c r="M11" s="80">
        <f>SUM(K8:K10)</f>
        <v>0</v>
      </c>
    </row>
    <row r="12" spans="1:13" ht="12.75">
      <c r="A12" s="124"/>
      <c r="B12" s="86"/>
      <c r="C12" s="124"/>
      <c r="D12" s="124"/>
      <c r="E12" s="124"/>
      <c r="F12" s="135"/>
      <c r="G12" s="133"/>
      <c r="H12" s="125"/>
      <c r="I12" s="352" t="s">
        <v>18</v>
      </c>
      <c r="J12" s="353"/>
      <c r="K12" s="353"/>
      <c r="L12" s="364"/>
      <c r="M12" s="80">
        <f>SUM(L8:L10)</f>
        <v>0</v>
      </c>
    </row>
    <row r="13" spans="1:13" ht="12.75">
      <c r="A13" s="124"/>
      <c r="B13" s="86" t="s">
        <v>67</v>
      </c>
      <c r="C13" s="124"/>
      <c r="D13" s="124"/>
      <c r="E13" s="124"/>
      <c r="F13" s="134"/>
      <c r="G13" s="101"/>
      <c r="H13" s="125"/>
      <c r="I13" s="375" t="s">
        <v>69</v>
      </c>
      <c r="J13" s="354"/>
      <c r="K13" s="354"/>
      <c r="L13" s="365"/>
      <c r="M13" s="88">
        <f>M11+M12</f>
        <v>0</v>
      </c>
    </row>
    <row r="14" spans="1:13" ht="12.75">
      <c r="A14" s="64"/>
      <c r="B14" s="66"/>
      <c r="C14" s="66"/>
      <c r="D14" s="66"/>
      <c r="E14" s="67"/>
      <c r="F14" s="67"/>
      <c r="G14" s="67"/>
      <c r="H14" s="67"/>
      <c r="I14" s="67"/>
      <c r="J14" s="67"/>
      <c r="K14" s="67"/>
      <c r="L14" s="67"/>
      <c r="M14" s="67"/>
    </row>
  </sheetData>
  <sheetProtection/>
  <mergeCells count="3">
    <mergeCell ref="I13:L13"/>
    <mergeCell ref="I11:L11"/>
    <mergeCell ref="I12:L12"/>
  </mergeCells>
  <printOptions/>
  <pageMargins left="0.75" right="0.75" top="1" bottom="1" header="0.5" footer="0.5"/>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dimension ref="A1:M12"/>
  <sheetViews>
    <sheetView tabSelected="1" zoomScalePageLayoutView="0" workbookViewId="0" topLeftCell="A1">
      <selection activeCell="F28" sqref="F28"/>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2:13" ht="12.75">
      <c r="B3" s="32"/>
      <c r="C3" s="18"/>
      <c r="D3" s="18"/>
      <c r="E3" s="31"/>
      <c r="F3" s="31"/>
      <c r="G3" s="31"/>
      <c r="H3" s="31"/>
      <c r="I3" s="31"/>
      <c r="J3" s="31"/>
      <c r="K3" s="31"/>
      <c r="L3" s="72"/>
      <c r="M3" s="31"/>
    </row>
    <row r="4" spans="1:13" ht="12.75">
      <c r="A4" s="64"/>
      <c r="B4" s="86" t="s">
        <v>531</v>
      </c>
      <c r="C4" s="120" t="s">
        <v>193</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68">
        <v>1</v>
      </c>
      <c r="B8" s="73" t="s">
        <v>194</v>
      </c>
      <c r="C8" s="82"/>
      <c r="D8" s="82"/>
      <c r="E8" s="73" t="s">
        <v>71</v>
      </c>
      <c r="F8" s="73">
        <v>50</v>
      </c>
      <c r="G8" s="136"/>
      <c r="H8" s="78">
        <v>0.23</v>
      </c>
      <c r="I8" s="79">
        <f>G8*H8</f>
        <v>0</v>
      </c>
      <c r="J8" s="79">
        <f>G8+I8</f>
        <v>0</v>
      </c>
      <c r="K8" s="80">
        <f>F8*G8</f>
        <v>0</v>
      </c>
      <c r="L8" s="79">
        <f>K8*H8</f>
        <v>0</v>
      </c>
      <c r="M8" s="79">
        <f>K8+L8</f>
        <v>0</v>
      </c>
    </row>
    <row r="9" spans="1:13" ht="12.75">
      <c r="A9" s="73">
        <v>2</v>
      </c>
      <c r="B9" s="73" t="s">
        <v>195</v>
      </c>
      <c r="C9" s="82"/>
      <c r="D9" s="82"/>
      <c r="E9" s="73" t="s">
        <v>71</v>
      </c>
      <c r="F9" s="73">
        <v>10</v>
      </c>
      <c r="G9" s="131"/>
      <c r="H9" s="78">
        <v>0.08</v>
      </c>
      <c r="I9" s="79">
        <f>G9*H9</f>
        <v>0</v>
      </c>
      <c r="J9" s="79">
        <f>G9+I9</f>
        <v>0</v>
      </c>
      <c r="K9" s="80">
        <f>F9*G9</f>
        <v>0</v>
      </c>
      <c r="L9" s="79">
        <f>K9*H9</f>
        <v>0</v>
      </c>
      <c r="M9" s="79">
        <f>K9+L9</f>
        <v>0</v>
      </c>
    </row>
    <row r="10" spans="1:13" ht="12.75">
      <c r="A10" s="100"/>
      <c r="B10" s="100"/>
      <c r="C10" s="100"/>
      <c r="D10" s="100"/>
      <c r="E10" s="100"/>
      <c r="F10" s="100"/>
      <c r="G10" s="101"/>
      <c r="H10" s="125"/>
      <c r="I10" s="352" t="s">
        <v>17</v>
      </c>
      <c r="J10" s="353"/>
      <c r="K10" s="353"/>
      <c r="L10" s="364"/>
      <c r="M10" s="80">
        <f>K8+K9</f>
        <v>0</v>
      </c>
    </row>
    <row r="11" spans="1:13" ht="12.75">
      <c r="A11" s="100"/>
      <c r="B11" s="86"/>
      <c r="C11" s="100"/>
      <c r="D11" s="100"/>
      <c r="E11" s="100"/>
      <c r="F11" s="100"/>
      <c r="G11" s="101"/>
      <c r="H11" s="125"/>
      <c r="I11" s="352" t="s">
        <v>18</v>
      </c>
      <c r="J11" s="353"/>
      <c r="K11" s="353"/>
      <c r="L11" s="364"/>
      <c r="M11" s="80">
        <f>L8+L9</f>
        <v>0</v>
      </c>
    </row>
    <row r="12" spans="1:13" ht="12.75">
      <c r="A12" s="100"/>
      <c r="B12" s="86" t="s">
        <v>67</v>
      </c>
      <c r="C12" s="100"/>
      <c r="D12" s="100"/>
      <c r="E12" s="100"/>
      <c r="F12" s="100"/>
      <c r="G12" s="101"/>
      <c r="H12" s="125"/>
      <c r="I12" s="375" t="s">
        <v>69</v>
      </c>
      <c r="J12" s="377"/>
      <c r="K12" s="377"/>
      <c r="L12" s="365"/>
      <c r="M12" s="88">
        <f>M10+M11</f>
        <v>0</v>
      </c>
    </row>
  </sheetData>
  <sheetProtection/>
  <mergeCells count="3">
    <mergeCell ref="I11:L11"/>
    <mergeCell ref="I12:L12"/>
    <mergeCell ref="I10:L10"/>
  </mergeCells>
  <printOptions/>
  <pageMargins left="0.75" right="0.75" top="1" bottom="1" header="0.5" footer="0.5"/>
  <pageSetup horizontalDpi="600" verticalDpi="600" orientation="landscape" paperSize="9" scale="87" r:id="rId1"/>
</worksheet>
</file>

<file path=xl/worksheets/sheet18.xml><?xml version="1.0" encoding="utf-8"?>
<worksheet xmlns="http://schemas.openxmlformats.org/spreadsheetml/2006/main" xmlns:r="http://schemas.openxmlformats.org/officeDocument/2006/relationships">
  <dimension ref="A1:M13"/>
  <sheetViews>
    <sheetView zoomScalePageLayoutView="0" workbookViewId="0" topLeftCell="A1">
      <selection activeCell="H22" sqref="H2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2:13" ht="12.75">
      <c r="B3" s="32"/>
      <c r="C3" s="18"/>
      <c r="D3" s="18"/>
      <c r="E3" s="31"/>
      <c r="F3" s="31"/>
      <c r="G3" s="31"/>
      <c r="H3" s="31"/>
      <c r="I3" s="31"/>
      <c r="J3" s="31"/>
      <c r="K3" s="31"/>
      <c r="L3" s="72"/>
      <c r="M3" s="31"/>
    </row>
    <row r="4" spans="1:13" ht="12.75">
      <c r="A4" s="64"/>
      <c r="B4" s="86" t="s">
        <v>49</v>
      </c>
      <c r="C4" s="120" t="s">
        <v>204</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3">
        <v>1</v>
      </c>
      <c r="B8" s="82" t="s">
        <v>205</v>
      </c>
      <c r="C8" s="82"/>
      <c r="D8" s="82"/>
      <c r="E8" s="73" t="s">
        <v>16</v>
      </c>
      <c r="F8" s="73">
        <v>100</v>
      </c>
      <c r="G8" s="103"/>
      <c r="H8" s="78">
        <v>0.08</v>
      </c>
      <c r="I8" s="79">
        <f>G8*H8</f>
        <v>0</v>
      </c>
      <c r="J8" s="79">
        <f>G8+I8</f>
        <v>0</v>
      </c>
      <c r="K8" s="80">
        <f>F8*G8</f>
        <v>0</v>
      </c>
      <c r="L8" s="79">
        <f>K8*H8</f>
        <v>0</v>
      </c>
      <c r="M8" s="79">
        <f>K8+L8</f>
        <v>0</v>
      </c>
    </row>
    <row r="9" spans="1:13" ht="12.75">
      <c r="A9" s="73">
        <v>2</v>
      </c>
      <c r="B9" s="82" t="s">
        <v>206</v>
      </c>
      <c r="C9" s="82"/>
      <c r="D9" s="82"/>
      <c r="E9" s="73" t="s">
        <v>16</v>
      </c>
      <c r="F9" s="73">
        <v>50</v>
      </c>
      <c r="G9" s="103"/>
      <c r="H9" s="78">
        <v>0.08</v>
      </c>
      <c r="I9" s="79">
        <f>G9*H9</f>
        <v>0</v>
      </c>
      <c r="J9" s="79">
        <f>G9+I9</f>
        <v>0</v>
      </c>
      <c r="K9" s="80">
        <f>F9*G9</f>
        <v>0</v>
      </c>
      <c r="L9" s="79">
        <f>K9*H9</f>
        <v>0</v>
      </c>
      <c r="M9" s="79">
        <f>K9+L9</f>
        <v>0</v>
      </c>
    </row>
    <row r="10" spans="1:13" ht="12.75">
      <c r="A10" s="73">
        <v>3</v>
      </c>
      <c r="B10" s="82" t="s">
        <v>207</v>
      </c>
      <c r="C10" s="82"/>
      <c r="D10" s="82"/>
      <c r="E10" s="73" t="s">
        <v>16</v>
      </c>
      <c r="F10" s="73">
        <v>200</v>
      </c>
      <c r="G10" s="79"/>
      <c r="H10" s="78">
        <v>0.08</v>
      </c>
      <c r="I10" s="79">
        <f>G10*H10</f>
        <v>0</v>
      </c>
      <c r="J10" s="79">
        <f>G10+I10</f>
        <v>0</v>
      </c>
      <c r="K10" s="80">
        <f>F10*G10</f>
        <v>0</v>
      </c>
      <c r="L10" s="79">
        <f>K10*H10</f>
        <v>0</v>
      </c>
      <c r="M10" s="79">
        <f>K10+L10</f>
        <v>0</v>
      </c>
    </row>
    <row r="11" spans="1:13" ht="12.75">
      <c r="A11" s="124"/>
      <c r="B11" s="124"/>
      <c r="C11" s="124"/>
      <c r="D11" s="124"/>
      <c r="E11" s="124"/>
      <c r="F11" s="124"/>
      <c r="G11" s="101"/>
      <c r="H11" s="125"/>
      <c r="I11" s="352" t="s">
        <v>17</v>
      </c>
      <c r="J11" s="353"/>
      <c r="K11" s="353"/>
      <c r="L11" s="364"/>
      <c r="M11" s="80">
        <f>SUM(K8:K10)</f>
        <v>0</v>
      </c>
    </row>
    <row r="12" spans="1:13" ht="12.75">
      <c r="A12" s="124"/>
      <c r="B12" s="86"/>
      <c r="C12" s="124"/>
      <c r="D12" s="124"/>
      <c r="E12" s="124"/>
      <c r="F12" s="124"/>
      <c r="G12" s="101"/>
      <c r="H12" s="125"/>
      <c r="I12" s="352" t="s">
        <v>18</v>
      </c>
      <c r="J12" s="353"/>
      <c r="K12" s="353"/>
      <c r="L12" s="364"/>
      <c r="M12" s="80">
        <f>SUM(L8:L10)</f>
        <v>0</v>
      </c>
    </row>
    <row r="13" spans="1:13" ht="12.75">
      <c r="A13" s="124"/>
      <c r="B13" s="86" t="s">
        <v>67</v>
      </c>
      <c r="C13" s="124"/>
      <c r="D13" s="124"/>
      <c r="E13" s="124"/>
      <c r="F13" s="124"/>
      <c r="G13" s="101"/>
      <c r="H13" s="125"/>
      <c r="I13" s="375" t="s">
        <v>69</v>
      </c>
      <c r="J13" s="354"/>
      <c r="K13" s="354"/>
      <c r="L13" s="365"/>
      <c r="M13" s="88">
        <f>M11+M12</f>
        <v>0</v>
      </c>
    </row>
  </sheetData>
  <sheetProtection/>
  <mergeCells count="3">
    <mergeCell ref="I13:L13"/>
    <mergeCell ref="I11:L11"/>
    <mergeCell ref="I12:L12"/>
  </mergeCells>
  <printOptions/>
  <pageMargins left="0.75" right="0.75" top="1" bottom="1" header="0.5" footer="0.5"/>
  <pageSetup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dimension ref="A1:M11"/>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2:13" ht="14.25" customHeight="1">
      <c r="B3" s="32"/>
      <c r="C3" s="18"/>
      <c r="D3" s="18"/>
      <c r="E3" s="31"/>
      <c r="F3" s="31"/>
      <c r="G3" s="31"/>
      <c r="H3" s="31"/>
      <c r="I3" s="31"/>
      <c r="J3" s="31"/>
      <c r="K3" s="31"/>
      <c r="L3" s="72"/>
      <c r="M3" s="31"/>
    </row>
    <row r="4" spans="1:13" ht="12.75">
      <c r="A4" s="64"/>
      <c r="B4" s="86" t="s">
        <v>51</v>
      </c>
      <c r="C4" s="120" t="s">
        <v>229</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113">
        <v>1</v>
      </c>
      <c r="B8" s="73" t="s">
        <v>230</v>
      </c>
      <c r="C8" s="73"/>
      <c r="D8" s="73"/>
      <c r="E8" s="73" t="s">
        <v>16</v>
      </c>
      <c r="F8" s="73">
        <v>400</v>
      </c>
      <c r="G8" s="79"/>
      <c r="H8" s="78">
        <v>0.08</v>
      </c>
      <c r="I8" s="79">
        <f>G8*H8</f>
        <v>0</v>
      </c>
      <c r="J8" s="79">
        <f>G8+I8</f>
        <v>0</v>
      </c>
      <c r="K8" s="80">
        <f>F8*G8</f>
        <v>0</v>
      </c>
      <c r="L8" s="79">
        <f>K8*H8</f>
        <v>0</v>
      </c>
      <c r="M8" s="79">
        <f>K8+L8</f>
        <v>0</v>
      </c>
    </row>
    <row r="9" spans="1:13" ht="12.75">
      <c r="A9" s="124"/>
      <c r="B9" s="124"/>
      <c r="C9" s="124"/>
      <c r="D9" s="124"/>
      <c r="E9" s="124"/>
      <c r="F9" s="124"/>
      <c r="G9" s="101"/>
      <c r="H9" s="125"/>
      <c r="I9" s="352" t="s">
        <v>17</v>
      </c>
      <c r="J9" s="353"/>
      <c r="K9" s="353"/>
      <c r="L9" s="364"/>
      <c r="M9" s="80">
        <f>K8</f>
        <v>0</v>
      </c>
    </row>
    <row r="10" spans="1:13" ht="12.75">
      <c r="A10" s="124"/>
      <c r="B10" s="86"/>
      <c r="C10" s="124"/>
      <c r="D10" s="124"/>
      <c r="E10" s="124"/>
      <c r="F10" s="124"/>
      <c r="G10" s="101"/>
      <c r="H10" s="125"/>
      <c r="I10" s="352" t="s">
        <v>18</v>
      </c>
      <c r="J10" s="353"/>
      <c r="K10" s="353"/>
      <c r="L10" s="364"/>
      <c r="M10" s="80">
        <f>L8</f>
        <v>0</v>
      </c>
    </row>
    <row r="11" spans="1:13" ht="12.75">
      <c r="A11" s="124"/>
      <c r="B11" s="86" t="s">
        <v>67</v>
      </c>
      <c r="C11" s="124"/>
      <c r="D11" s="124"/>
      <c r="E11" s="124"/>
      <c r="F11" s="124"/>
      <c r="G11" s="101"/>
      <c r="H11" s="125"/>
      <c r="I11" s="375" t="s">
        <v>69</v>
      </c>
      <c r="J11" s="354"/>
      <c r="K11" s="354"/>
      <c r="L11" s="365"/>
      <c r="M11" s="88">
        <f>M9+M10</f>
        <v>0</v>
      </c>
    </row>
  </sheetData>
  <sheetProtection/>
  <mergeCells count="3">
    <mergeCell ref="I10:L10"/>
    <mergeCell ref="I11:L11"/>
    <mergeCell ref="I9:L9"/>
  </mergeCells>
  <printOptions/>
  <pageMargins left="0.75" right="0.75" top="1" bottom="1" header="0.5" footer="0.5"/>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2:M15"/>
  <sheetViews>
    <sheetView zoomScalePageLayoutView="0" workbookViewId="0" topLeftCell="A1">
      <selection activeCell="A16" sqref="A16:IV32"/>
    </sheetView>
  </sheetViews>
  <sheetFormatPr defaultColWidth="9.140625" defaultRowHeight="12.75"/>
  <cols>
    <col min="1" max="1" width="3.8515625" style="1" customWidth="1"/>
    <col min="2" max="2" width="27.7109375" style="2" customWidth="1"/>
    <col min="3" max="3" width="9.28125" style="2" customWidth="1"/>
    <col min="4" max="4" width="7.7109375" style="2" customWidth="1"/>
    <col min="5" max="5" width="5.28125" style="3" customWidth="1"/>
    <col min="6" max="6" width="10.57421875" style="3" customWidth="1"/>
    <col min="7" max="7" width="11.421875" style="3" customWidth="1"/>
    <col min="8" max="8" width="6.28125" style="3" customWidth="1"/>
    <col min="9" max="9" width="7.8515625" style="3" customWidth="1"/>
    <col min="10" max="10" width="10.8515625" style="3" customWidth="1"/>
    <col min="11" max="11" width="10.421875" style="3" customWidth="1"/>
    <col min="12" max="12" width="9.28125" style="3" customWidth="1"/>
    <col min="13" max="13" width="10.28125" style="3" customWidth="1"/>
    <col min="14" max="16384" width="9.140625" style="2" customWidth="1"/>
  </cols>
  <sheetData>
    <row r="2" spans="2:12" ht="12.75">
      <c r="B2" s="32" t="s">
        <v>389</v>
      </c>
      <c r="L2" s="4" t="s">
        <v>0</v>
      </c>
    </row>
    <row r="3" spans="1:13" ht="12.75">
      <c r="A3" s="7"/>
      <c r="B3" s="8"/>
      <c r="C3" s="8"/>
      <c r="D3" s="8"/>
      <c r="E3" s="5"/>
      <c r="F3" s="6"/>
      <c r="G3" s="6"/>
      <c r="H3" s="6"/>
      <c r="I3" s="6"/>
      <c r="J3" s="6"/>
      <c r="K3" s="6"/>
      <c r="L3" s="6"/>
      <c r="M3" s="6"/>
    </row>
    <row r="4" spans="1:13" s="18" customFormat="1" ht="12.75">
      <c r="A4" s="16"/>
      <c r="B4" s="16" t="s">
        <v>21</v>
      </c>
      <c r="C4" s="39" t="s">
        <v>298</v>
      </c>
      <c r="D4" s="16"/>
      <c r="E4" s="20"/>
      <c r="F4" s="20"/>
      <c r="G4" s="17"/>
      <c r="H4" s="17"/>
      <c r="I4" s="17"/>
      <c r="J4" s="17"/>
      <c r="K4" s="17"/>
      <c r="L4" s="17"/>
      <c r="M4" s="17"/>
    </row>
    <row r="5" spans="1:13" ht="12.75">
      <c r="A5" s="8"/>
      <c r="B5" s="8"/>
      <c r="C5" s="8"/>
      <c r="D5" s="8"/>
      <c r="E5" s="13"/>
      <c r="F5" s="13"/>
      <c r="G5" s="6"/>
      <c r="H5" s="6"/>
      <c r="I5" s="6"/>
      <c r="J5" s="6"/>
      <c r="K5" s="6"/>
      <c r="L5" s="6"/>
      <c r="M5" s="6"/>
    </row>
    <row r="6" spans="1:13" ht="38.25">
      <c r="A6" s="25" t="s">
        <v>3</v>
      </c>
      <c r="B6" s="25" t="s">
        <v>4</v>
      </c>
      <c r="C6" s="25" t="s">
        <v>5</v>
      </c>
      <c r="D6" s="25" t="s">
        <v>277</v>
      </c>
      <c r="E6" s="25" t="s">
        <v>22</v>
      </c>
      <c r="F6" s="25" t="s">
        <v>8</v>
      </c>
      <c r="G6" s="89" t="s">
        <v>9</v>
      </c>
      <c r="H6" s="25" t="s">
        <v>10</v>
      </c>
      <c r="I6" s="25" t="s">
        <v>11</v>
      </c>
      <c r="J6" s="25" t="s">
        <v>12</v>
      </c>
      <c r="K6" s="25" t="s">
        <v>13</v>
      </c>
      <c r="L6" s="25" t="s">
        <v>14</v>
      </c>
      <c r="M6" s="25" t="s">
        <v>15</v>
      </c>
    </row>
    <row r="7" spans="1:13" s="93" customFormat="1" ht="12">
      <c r="A7" s="90">
        <v>1</v>
      </c>
      <c r="B7" s="90">
        <v>2</v>
      </c>
      <c r="C7" s="90">
        <v>3</v>
      </c>
      <c r="D7" s="90">
        <v>4</v>
      </c>
      <c r="E7" s="90">
        <v>5</v>
      </c>
      <c r="F7" s="90">
        <v>6</v>
      </c>
      <c r="G7" s="91">
        <v>7</v>
      </c>
      <c r="H7" s="90">
        <v>8</v>
      </c>
      <c r="I7" s="92">
        <v>9</v>
      </c>
      <c r="J7" s="90">
        <v>10</v>
      </c>
      <c r="K7" s="90">
        <v>11</v>
      </c>
      <c r="L7" s="90">
        <v>12</v>
      </c>
      <c r="M7" s="90">
        <v>13</v>
      </c>
    </row>
    <row r="8" spans="1:13" ht="25.5">
      <c r="A8" s="25">
        <v>1</v>
      </c>
      <c r="B8" s="26" t="s">
        <v>300</v>
      </c>
      <c r="C8" s="25"/>
      <c r="D8" s="25"/>
      <c r="E8" s="25" t="s">
        <v>57</v>
      </c>
      <c r="F8" s="25">
        <v>100</v>
      </c>
      <c r="G8" s="30"/>
      <c r="H8" s="12">
        <v>0.08</v>
      </c>
      <c r="I8" s="34">
        <f>G8*H8</f>
        <v>0</v>
      </c>
      <c r="J8" s="34">
        <f>G8+I8</f>
        <v>0</v>
      </c>
      <c r="K8" s="35">
        <f>F8*G8</f>
        <v>0</v>
      </c>
      <c r="L8" s="34">
        <f>K8*H8</f>
        <v>0</v>
      </c>
      <c r="M8" s="34">
        <f>K8+L8</f>
        <v>0</v>
      </c>
    </row>
    <row r="9" spans="1:13" ht="25.5">
      <c r="A9" s="9">
        <v>2</v>
      </c>
      <c r="B9" s="10" t="s">
        <v>301</v>
      </c>
      <c r="C9" s="10"/>
      <c r="D9" s="10"/>
      <c r="E9" s="25" t="s">
        <v>57</v>
      </c>
      <c r="F9" s="9">
        <v>100</v>
      </c>
      <c r="G9" s="11"/>
      <c r="H9" s="12">
        <v>0.08</v>
      </c>
      <c r="I9" s="34">
        <f>G9*H9</f>
        <v>0</v>
      </c>
      <c r="J9" s="34">
        <f>G9+I9</f>
        <v>0</v>
      </c>
      <c r="K9" s="35">
        <f>F9*G9</f>
        <v>0</v>
      </c>
      <c r="L9" s="34">
        <f>K9*H9</f>
        <v>0</v>
      </c>
      <c r="M9" s="34">
        <f>K9+L9</f>
        <v>0</v>
      </c>
    </row>
    <row r="10" spans="1:13" ht="25.5">
      <c r="A10" s="9">
        <v>3</v>
      </c>
      <c r="B10" s="10" t="s">
        <v>302</v>
      </c>
      <c r="C10" s="10"/>
      <c r="D10" s="10"/>
      <c r="E10" s="25" t="s">
        <v>57</v>
      </c>
      <c r="F10" s="9">
        <v>1</v>
      </c>
      <c r="G10" s="11"/>
      <c r="H10" s="12">
        <v>0.08</v>
      </c>
      <c r="I10" s="34">
        <f>G10*H10</f>
        <v>0</v>
      </c>
      <c r="J10" s="34">
        <f>G10+I10</f>
        <v>0</v>
      </c>
      <c r="K10" s="35">
        <f>F10*G10</f>
        <v>0</v>
      </c>
      <c r="L10" s="34">
        <f>K10*H10</f>
        <v>0</v>
      </c>
      <c r="M10" s="34">
        <f>K10+L10</f>
        <v>0</v>
      </c>
    </row>
    <row r="11" spans="1:13" ht="12.75">
      <c r="A11" s="14"/>
      <c r="B11" s="15"/>
      <c r="C11" s="15"/>
      <c r="D11" s="15"/>
      <c r="E11" s="6"/>
      <c r="F11" s="6"/>
      <c r="G11" s="6"/>
      <c r="H11" s="6"/>
      <c r="I11" s="342" t="s">
        <v>17</v>
      </c>
      <c r="J11" s="343"/>
      <c r="K11" s="343"/>
      <c r="L11" s="344"/>
      <c r="M11" s="38">
        <f>K8+K10</f>
        <v>0</v>
      </c>
    </row>
    <row r="12" spans="1:13" ht="12.75">
      <c r="A12" s="6"/>
      <c r="B12" s="19"/>
      <c r="C12" s="19"/>
      <c r="D12" s="19"/>
      <c r="E12" s="6"/>
      <c r="F12" s="6"/>
      <c r="G12" s="6"/>
      <c r="H12" s="6"/>
      <c r="I12" s="345" t="s">
        <v>18</v>
      </c>
      <c r="J12" s="346"/>
      <c r="K12" s="346"/>
      <c r="L12" s="347"/>
      <c r="M12" s="36">
        <f>L8+L10</f>
        <v>0</v>
      </c>
    </row>
    <row r="13" spans="1:13" ht="24.75" customHeight="1">
      <c r="A13" s="14"/>
      <c r="B13" s="13" t="s">
        <v>19</v>
      </c>
      <c r="C13" s="15"/>
      <c r="D13" s="15"/>
      <c r="E13" s="6"/>
      <c r="F13" s="6"/>
      <c r="G13" s="6"/>
      <c r="H13" s="6"/>
      <c r="I13" s="345" t="s">
        <v>20</v>
      </c>
      <c r="J13" s="346"/>
      <c r="K13" s="346"/>
      <c r="L13" s="348"/>
      <c r="M13" s="37">
        <f>M11+M12</f>
        <v>0</v>
      </c>
    </row>
    <row r="14" spans="1:13" ht="12.75">
      <c r="A14" s="14"/>
      <c r="B14" s="13"/>
      <c r="C14" s="15"/>
      <c r="D14" s="15"/>
      <c r="E14" s="6"/>
      <c r="F14" s="6"/>
      <c r="G14" s="6"/>
      <c r="H14" s="6"/>
      <c r="I14" s="27"/>
      <c r="J14" s="27"/>
      <c r="K14" s="27"/>
      <c r="L14" s="21"/>
      <c r="M14" s="28"/>
    </row>
    <row r="15" spans="1:13" ht="12.75">
      <c r="A15" s="14"/>
      <c r="B15" s="13"/>
      <c r="C15" s="15"/>
      <c r="D15" s="15"/>
      <c r="E15" s="6"/>
      <c r="F15" s="6"/>
      <c r="G15" s="6"/>
      <c r="H15" s="6"/>
      <c r="I15" s="27"/>
      <c r="J15" s="27"/>
      <c r="K15" s="27"/>
      <c r="L15" s="21"/>
      <c r="M15" s="28"/>
    </row>
  </sheetData>
  <sheetProtection/>
  <mergeCells count="3">
    <mergeCell ref="I11:L11"/>
    <mergeCell ref="I12:L12"/>
    <mergeCell ref="I13:L13"/>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11"/>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2:13" ht="12.75">
      <c r="B3" s="32"/>
      <c r="C3" s="18"/>
      <c r="D3" s="18"/>
      <c r="E3" s="31"/>
      <c r="F3" s="31"/>
      <c r="G3" s="31"/>
      <c r="H3" s="31"/>
      <c r="I3" s="31"/>
      <c r="J3" s="31"/>
      <c r="K3" s="31"/>
      <c r="L3" s="72"/>
      <c r="M3" s="31"/>
    </row>
    <row r="4" spans="1:13" ht="12.75">
      <c r="A4" s="64"/>
      <c r="B4" s="86" t="s">
        <v>52</v>
      </c>
      <c r="C4" s="86" t="s">
        <v>248</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113">
        <v>1</v>
      </c>
      <c r="B8" s="73" t="s">
        <v>249</v>
      </c>
      <c r="C8" s="82"/>
      <c r="D8" s="82"/>
      <c r="E8" s="73" t="s">
        <v>16</v>
      </c>
      <c r="F8" s="73">
        <v>300</v>
      </c>
      <c r="G8" s="137"/>
      <c r="H8" s="78">
        <v>0.08</v>
      </c>
      <c r="I8" s="79">
        <f>G8*H8</f>
        <v>0</v>
      </c>
      <c r="J8" s="79">
        <f>G8+I8</f>
        <v>0</v>
      </c>
      <c r="K8" s="80">
        <f>F8*G8</f>
        <v>0</v>
      </c>
      <c r="L8" s="79">
        <f>K8*H8</f>
        <v>0</v>
      </c>
      <c r="M8" s="79">
        <f>K8+L8</f>
        <v>0</v>
      </c>
    </row>
    <row r="9" spans="1:13" ht="12.75">
      <c r="A9" s="124"/>
      <c r="B9" s="65"/>
      <c r="C9" s="65"/>
      <c r="D9" s="65"/>
      <c r="E9" s="124"/>
      <c r="F9" s="124"/>
      <c r="G9" s="101"/>
      <c r="H9" s="100"/>
      <c r="I9" s="352" t="s">
        <v>17</v>
      </c>
      <c r="J9" s="353"/>
      <c r="K9" s="353"/>
      <c r="L9" s="364"/>
      <c r="M9" s="80">
        <f>K8</f>
        <v>0</v>
      </c>
    </row>
    <row r="10" spans="1:13" ht="12.75">
      <c r="A10" s="98"/>
      <c r="B10" s="86"/>
      <c r="C10" s="99"/>
      <c r="D10" s="99"/>
      <c r="E10" s="100"/>
      <c r="F10" s="100"/>
      <c r="G10" s="100"/>
      <c r="H10" s="100"/>
      <c r="I10" s="352" t="s">
        <v>18</v>
      </c>
      <c r="J10" s="353"/>
      <c r="K10" s="353"/>
      <c r="L10" s="364"/>
      <c r="M10" s="80">
        <f>L8</f>
        <v>0</v>
      </c>
    </row>
    <row r="11" spans="1:13" ht="12.75">
      <c r="A11" s="98"/>
      <c r="B11" s="86" t="s">
        <v>67</v>
      </c>
      <c r="C11" s="99"/>
      <c r="D11" s="99"/>
      <c r="E11" s="100"/>
      <c r="F11" s="100"/>
      <c r="G11" s="100"/>
      <c r="H11" s="100"/>
      <c r="I11" s="352" t="s">
        <v>20</v>
      </c>
      <c r="J11" s="354"/>
      <c r="K11" s="354"/>
      <c r="L11" s="365"/>
      <c r="M11" s="88">
        <f>M9+M10</f>
        <v>0</v>
      </c>
    </row>
  </sheetData>
  <sheetProtection/>
  <mergeCells count="3">
    <mergeCell ref="I10:L10"/>
    <mergeCell ref="I11:L11"/>
    <mergeCell ref="I9:L9"/>
  </mergeCells>
  <printOptions/>
  <pageMargins left="0.75" right="0.75" top="1" bottom="1" header="0.5" footer="0.5"/>
  <pageSetup horizontalDpi="600" verticalDpi="600" orientation="landscape" paperSize="9" scale="87" r:id="rId1"/>
</worksheet>
</file>

<file path=xl/worksheets/sheet21.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3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53</v>
      </c>
      <c r="C4" s="86" t="s">
        <v>250</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113">
        <v>1</v>
      </c>
      <c r="B8" s="73" t="s">
        <v>251</v>
      </c>
      <c r="C8" s="82"/>
      <c r="D8" s="82"/>
      <c r="E8" s="73" t="s">
        <v>16</v>
      </c>
      <c r="F8" s="73">
        <v>4000</v>
      </c>
      <c r="G8" s="137"/>
      <c r="H8" s="78">
        <v>0.23</v>
      </c>
      <c r="I8" s="79">
        <f>G8*H8</f>
        <v>0</v>
      </c>
      <c r="J8" s="79">
        <f>G8+I8</f>
        <v>0</v>
      </c>
      <c r="K8" s="80">
        <f>F8*G8</f>
        <v>0</v>
      </c>
      <c r="L8" s="79">
        <f>K8*H8</f>
        <v>0</v>
      </c>
      <c r="M8" s="79">
        <f>K8+L8</f>
        <v>0</v>
      </c>
    </row>
    <row r="9" spans="1:13" ht="12.75">
      <c r="A9" s="124"/>
      <c r="B9" s="65"/>
      <c r="C9" s="65"/>
      <c r="D9" s="65"/>
      <c r="E9" s="124"/>
      <c r="F9" s="124"/>
      <c r="G9" s="101"/>
      <c r="H9" s="100"/>
      <c r="I9" s="352" t="s">
        <v>17</v>
      </c>
      <c r="J9" s="353"/>
      <c r="K9" s="353"/>
      <c r="L9" s="364"/>
      <c r="M9" s="80">
        <f>K8</f>
        <v>0</v>
      </c>
    </row>
    <row r="10" spans="1:13" ht="12.75">
      <c r="A10" s="98"/>
      <c r="B10" s="86"/>
      <c r="C10" s="99"/>
      <c r="D10" s="99"/>
      <c r="E10" s="100"/>
      <c r="F10" s="100"/>
      <c r="G10" s="100"/>
      <c r="H10" s="100"/>
      <c r="I10" s="352" t="s">
        <v>18</v>
      </c>
      <c r="J10" s="353"/>
      <c r="K10" s="353"/>
      <c r="L10" s="364"/>
      <c r="M10" s="80">
        <f>L8</f>
        <v>0</v>
      </c>
    </row>
    <row r="11" spans="1:13" ht="12.75">
      <c r="A11" s="98"/>
      <c r="B11" s="86" t="s">
        <v>67</v>
      </c>
      <c r="C11" s="99"/>
      <c r="D11" s="99"/>
      <c r="E11" s="100"/>
      <c r="F11" s="100"/>
      <c r="G11" s="100"/>
      <c r="H11" s="100"/>
      <c r="I11" s="352" t="s">
        <v>20</v>
      </c>
      <c r="J11" s="354"/>
      <c r="K11" s="354"/>
      <c r="L11" s="365"/>
      <c r="M11" s="8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dimension ref="A1:M13"/>
  <sheetViews>
    <sheetView zoomScalePageLayoutView="0" workbookViewId="0" topLeftCell="A1">
      <selection activeCell="A15" sqref="A15:IV27"/>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521</v>
      </c>
      <c r="C4" s="86" t="s">
        <v>252</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113">
        <v>1</v>
      </c>
      <c r="B8" s="95" t="s">
        <v>253</v>
      </c>
      <c r="C8" s="82"/>
      <c r="D8" s="82"/>
      <c r="E8" s="73" t="s">
        <v>16</v>
      </c>
      <c r="F8" s="73">
        <v>1000</v>
      </c>
      <c r="G8" s="115"/>
      <c r="H8" s="78">
        <v>0.08</v>
      </c>
      <c r="I8" s="79">
        <f>G8*H8</f>
        <v>0</v>
      </c>
      <c r="J8" s="79">
        <f>G8+I8</f>
        <v>0</v>
      </c>
      <c r="K8" s="80">
        <f>F8*G8</f>
        <v>0</v>
      </c>
      <c r="L8" s="79">
        <f>K8*H8</f>
        <v>0</v>
      </c>
      <c r="M8" s="79">
        <f>K8+L8</f>
        <v>0</v>
      </c>
    </row>
    <row r="9" spans="1:13" ht="25.5">
      <c r="A9" s="113">
        <v>2</v>
      </c>
      <c r="B9" s="95" t="s">
        <v>254</v>
      </c>
      <c r="C9" s="82"/>
      <c r="D9" s="82"/>
      <c r="E9" s="73" t="s">
        <v>16</v>
      </c>
      <c r="F9" s="73">
        <v>1500</v>
      </c>
      <c r="G9" s="115"/>
      <c r="H9" s="78">
        <v>0.08</v>
      </c>
      <c r="I9" s="79">
        <f>G9*H9</f>
        <v>0</v>
      </c>
      <c r="J9" s="79">
        <f>G9+I9</f>
        <v>0</v>
      </c>
      <c r="K9" s="80">
        <f>F9*G9</f>
        <v>0</v>
      </c>
      <c r="L9" s="79">
        <f>K9*H9</f>
        <v>0</v>
      </c>
      <c r="M9" s="79">
        <f>K9+L9</f>
        <v>0</v>
      </c>
    </row>
    <row r="10" spans="1:13" ht="25.5">
      <c r="A10" s="113">
        <v>3</v>
      </c>
      <c r="B10" s="95" t="s">
        <v>255</v>
      </c>
      <c r="C10" s="82"/>
      <c r="D10" s="82"/>
      <c r="E10" s="73" t="s">
        <v>16</v>
      </c>
      <c r="F10" s="73">
        <v>500</v>
      </c>
      <c r="G10" s="115"/>
      <c r="H10" s="78">
        <v>0.08</v>
      </c>
      <c r="I10" s="79">
        <f>G10*H10</f>
        <v>0</v>
      </c>
      <c r="J10" s="79">
        <f>G10+I10</f>
        <v>0</v>
      </c>
      <c r="K10" s="80">
        <f>F10*G10</f>
        <v>0</v>
      </c>
      <c r="L10" s="79">
        <f>K10*H10</f>
        <v>0</v>
      </c>
      <c r="M10" s="79">
        <f>K10+L10</f>
        <v>0</v>
      </c>
    </row>
    <row r="11" spans="1:13" ht="12.75">
      <c r="A11" s="124"/>
      <c r="B11" s="65"/>
      <c r="C11" s="65"/>
      <c r="D11" s="65"/>
      <c r="E11" s="124"/>
      <c r="F11" s="124"/>
      <c r="G11" s="101"/>
      <c r="H11" s="100"/>
      <c r="I11" s="352" t="s">
        <v>17</v>
      </c>
      <c r="J11" s="363"/>
      <c r="K11" s="366"/>
      <c r="L11" s="107"/>
      <c r="M11" s="107">
        <f>SUM(K8:K10)</f>
        <v>0</v>
      </c>
    </row>
    <row r="12" spans="1:13" ht="12.75">
      <c r="A12" s="98"/>
      <c r="B12" s="86"/>
      <c r="C12" s="99"/>
      <c r="D12" s="99"/>
      <c r="E12" s="100"/>
      <c r="F12" s="100"/>
      <c r="G12" s="100"/>
      <c r="H12" s="100"/>
      <c r="I12" s="352" t="s">
        <v>18</v>
      </c>
      <c r="J12" s="353"/>
      <c r="K12" s="353"/>
      <c r="L12" s="364"/>
      <c r="M12" s="80">
        <f>SUM(L8:L10)</f>
        <v>0</v>
      </c>
    </row>
    <row r="13" spans="1:13" ht="12.75">
      <c r="A13" s="98"/>
      <c r="B13" s="86" t="s">
        <v>67</v>
      </c>
      <c r="C13" s="99"/>
      <c r="D13" s="99"/>
      <c r="E13" s="100"/>
      <c r="F13" s="100"/>
      <c r="G13" s="100"/>
      <c r="H13" s="100"/>
      <c r="I13" s="352" t="s">
        <v>20</v>
      </c>
      <c r="J13" s="354"/>
      <c r="K13" s="354"/>
      <c r="L13" s="365"/>
      <c r="M13" s="88">
        <f>M11+M12</f>
        <v>0</v>
      </c>
    </row>
  </sheetData>
  <sheetProtection/>
  <mergeCells count="3">
    <mergeCell ref="I13:L13"/>
    <mergeCell ref="I11:K11"/>
    <mergeCell ref="I12:L12"/>
  </mergeCells>
  <printOptions/>
  <pageMargins left="0.75" right="0.75" top="1" bottom="1" header="0.5" footer="0.5"/>
  <pageSetup horizontalDpi="600" verticalDpi="600" orientation="landscape" paperSize="9" scale="87" r:id="rId1"/>
</worksheet>
</file>

<file path=xl/worksheets/sheet23.xml><?xml version="1.0" encoding="utf-8"?>
<worksheet xmlns="http://schemas.openxmlformats.org/spreadsheetml/2006/main" xmlns:r="http://schemas.openxmlformats.org/officeDocument/2006/relationships">
  <dimension ref="A1:M12"/>
  <sheetViews>
    <sheetView zoomScalePageLayoutView="0" workbookViewId="0" topLeftCell="A1">
      <selection activeCell="A14" sqref="A14:IV2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56</v>
      </c>
      <c r="C4" s="86" t="s">
        <v>256</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73">
        <v>1</v>
      </c>
      <c r="B8" s="82" t="s">
        <v>312</v>
      </c>
      <c r="C8" s="82"/>
      <c r="D8" s="82"/>
      <c r="E8" s="73" t="s">
        <v>57</v>
      </c>
      <c r="F8" s="73">
        <v>5</v>
      </c>
      <c r="G8" s="115"/>
      <c r="H8" s="78">
        <v>0.08</v>
      </c>
      <c r="I8" s="79">
        <f>G8*H8</f>
        <v>0</v>
      </c>
      <c r="J8" s="79">
        <f>G8+I8</f>
        <v>0</v>
      </c>
      <c r="K8" s="80">
        <f>F8*G8</f>
        <v>0</v>
      </c>
      <c r="L8" s="79">
        <f>K8*H8</f>
        <v>0</v>
      </c>
      <c r="M8" s="79">
        <f>K8+L8</f>
        <v>0</v>
      </c>
    </row>
    <row r="9" spans="1:13" ht="12.75">
      <c r="A9" s="73">
        <v>3</v>
      </c>
      <c r="B9" s="82" t="s">
        <v>257</v>
      </c>
      <c r="C9" s="82"/>
      <c r="D9" s="82"/>
      <c r="E9" s="73" t="s">
        <v>57</v>
      </c>
      <c r="F9" s="73">
        <v>800</v>
      </c>
      <c r="G9" s="115"/>
      <c r="H9" s="78">
        <v>0.08</v>
      </c>
      <c r="I9" s="79">
        <f>G9*H9</f>
        <v>0</v>
      </c>
      <c r="J9" s="79">
        <f>G9+I9</f>
        <v>0</v>
      </c>
      <c r="K9" s="80">
        <f>F9*G9</f>
        <v>0</v>
      </c>
      <c r="L9" s="79">
        <f>K9*H9</f>
        <v>0</v>
      </c>
      <c r="M9" s="79">
        <f>K9+L9</f>
        <v>0</v>
      </c>
    </row>
    <row r="10" spans="1:13" ht="12.75">
      <c r="A10" s="84"/>
      <c r="B10" s="85"/>
      <c r="C10" s="85"/>
      <c r="D10" s="85"/>
      <c r="E10" s="84"/>
      <c r="F10" s="84"/>
      <c r="G10" s="67"/>
      <c r="H10" s="67"/>
      <c r="I10" s="352" t="s">
        <v>17</v>
      </c>
      <c r="J10" s="378"/>
      <c r="K10" s="378"/>
      <c r="L10" s="378"/>
      <c r="M10" s="104">
        <f>SUM(K8:K9)</f>
        <v>0</v>
      </c>
    </row>
    <row r="11" spans="1:13" ht="12.75">
      <c r="A11" s="84"/>
      <c r="B11" s="86"/>
      <c r="C11" s="85"/>
      <c r="D11" s="85"/>
      <c r="E11" s="84"/>
      <c r="F11" s="84"/>
      <c r="G11" s="67"/>
      <c r="H11" s="67"/>
      <c r="I11" s="352" t="s">
        <v>18</v>
      </c>
      <c r="J11" s="378"/>
      <c r="K11" s="378"/>
      <c r="L11" s="378"/>
      <c r="M11" s="104">
        <f>SUM(L8:L9)</f>
        <v>0</v>
      </c>
    </row>
    <row r="12" spans="1:13" ht="12.75">
      <c r="A12" s="84"/>
      <c r="B12" s="86" t="s">
        <v>67</v>
      </c>
      <c r="C12" s="85"/>
      <c r="D12" s="85"/>
      <c r="E12" s="84"/>
      <c r="F12" s="84"/>
      <c r="G12" s="67"/>
      <c r="H12" s="67"/>
      <c r="I12" s="352" t="s">
        <v>20</v>
      </c>
      <c r="J12" s="377"/>
      <c r="K12" s="377"/>
      <c r="L12" s="377"/>
      <c r="M12" s="71">
        <f>M10+M11</f>
        <v>0</v>
      </c>
    </row>
  </sheetData>
  <sheetProtection/>
  <mergeCells count="3">
    <mergeCell ref="I10:L10"/>
    <mergeCell ref="I11:L11"/>
    <mergeCell ref="I12:L12"/>
  </mergeCells>
  <printOptions/>
  <pageMargins left="0.75" right="0.75" top="1" bottom="1" header="0.5" footer="0.5"/>
  <pageSetup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dimension ref="A1:M22"/>
  <sheetViews>
    <sheetView zoomScalePageLayoutView="0" workbookViewId="0" topLeftCell="A11">
      <selection activeCell="A25" sqref="A25:IV68"/>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520</v>
      </c>
      <c r="C4" s="99" t="s">
        <v>127</v>
      </c>
      <c r="D4" s="66"/>
      <c r="E4" s="67"/>
      <c r="F4" s="67"/>
      <c r="G4" s="67"/>
      <c r="H4" s="67"/>
      <c r="I4" s="67"/>
      <c r="J4" s="67"/>
      <c r="K4" s="67"/>
      <c r="L4" s="67"/>
      <c r="M4" s="67"/>
    </row>
    <row r="5" spans="1:13" ht="12.75">
      <c r="A5" s="64"/>
      <c r="B5" s="86"/>
      <c r="C5" s="99"/>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73">
        <v>1</v>
      </c>
      <c r="B8" s="73" t="s">
        <v>128</v>
      </c>
      <c r="C8" s="73"/>
      <c r="D8" s="73"/>
      <c r="E8" s="73" t="s">
        <v>16</v>
      </c>
      <c r="F8" s="73">
        <v>10</v>
      </c>
      <c r="G8" s="79"/>
      <c r="H8" s="78">
        <v>0.08</v>
      </c>
      <c r="I8" s="79">
        <f aca="true" t="shared" si="0" ref="I8:I13">G8*H8</f>
        <v>0</v>
      </c>
      <c r="J8" s="79">
        <f aca="true" t="shared" si="1" ref="J8:J13">G8+I8</f>
        <v>0</v>
      </c>
      <c r="K8" s="80">
        <f aca="true" t="shared" si="2" ref="K8:K13">F8*G8</f>
        <v>0</v>
      </c>
      <c r="L8" s="79">
        <f aca="true" t="shared" si="3" ref="L8:L13">K8*H8</f>
        <v>0</v>
      </c>
      <c r="M8" s="79">
        <f aca="true" t="shared" si="4" ref="M8:M13">K8+L8</f>
        <v>0</v>
      </c>
    </row>
    <row r="9" spans="1:13" ht="25.5">
      <c r="A9" s="73">
        <v>2</v>
      </c>
      <c r="B9" s="73" t="s">
        <v>129</v>
      </c>
      <c r="C9" s="73"/>
      <c r="D9" s="73"/>
      <c r="E9" s="73" t="s">
        <v>16</v>
      </c>
      <c r="F9" s="73">
        <v>20</v>
      </c>
      <c r="G9" s="79"/>
      <c r="H9" s="78">
        <v>0.08</v>
      </c>
      <c r="I9" s="79">
        <f t="shared" si="0"/>
        <v>0</v>
      </c>
      <c r="J9" s="79">
        <f t="shared" si="1"/>
        <v>0</v>
      </c>
      <c r="K9" s="80">
        <f t="shared" si="2"/>
        <v>0</v>
      </c>
      <c r="L9" s="79">
        <f t="shared" si="3"/>
        <v>0</v>
      </c>
      <c r="M9" s="79">
        <f t="shared" si="4"/>
        <v>0</v>
      </c>
    </row>
    <row r="10" spans="1:13" ht="38.25">
      <c r="A10" s="73">
        <v>3</v>
      </c>
      <c r="B10" s="73" t="s">
        <v>130</v>
      </c>
      <c r="C10" s="73"/>
      <c r="D10" s="73"/>
      <c r="E10" s="73" t="s">
        <v>16</v>
      </c>
      <c r="F10" s="73">
        <v>50</v>
      </c>
      <c r="G10" s="79"/>
      <c r="H10" s="78">
        <v>0.08</v>
      </c>
      <c r="I10" s="79">
        <f t="shared" si="0"/>
        <v>0</v>
      </c>
      <c r="J10" s="79">
        <f t="shared" si="1"/>
        <v>0</v>
      </c>
      <c r="K10" s="80">
        <f t="shared" si="2"/>
        <v>0</v>
      </c>
      <c r="L10" s="79">
        <f t="shared" si="3"/>
        <v>0</v>
      </c>
      <c r="M10" s="79">
        <f t="shared" si="4"/>
        <v>0</v>
      </c>
    </row>
    <row r="11" spans="1:13" ht="38.25">
      <c r="A11" s="73">
        <v>4</v>
      </c>
      <c r="B11" s="73" t="s">
        <v>131</v>
      </c>
      <c r="C11" s="73"/>
      <c r="D11" s="73"/>
      <c r="E11" s="73" t="s">
        <v>16</v>
      </c>
      <c r="F11" s="73">
        <v>650</v>
      </c>
      <c r="G11" s="79"/>
      <c r="H11" s="78">
        <v>0.08</v>
      </c>
      <c r="I11" s="79">
        <f t="shared" si="0"/>
        <v>0</v>
      </c>
      <c r="J11" s="79">
        <f t="shared" si="1"/>
        <v>0</v>
      </c>
      <c r="K11" s="80">
        <f t="shared" si="2"/>
        <v>0</v>
      </c>
      <c r="L11" s="79">
        <f t="shared" si="3"/>
        <v>0</v>
      </c>
      <c r="M11" s="79">
        <f t="shared" si="4"/>
        <v>0</v>
      </c>
    </row>
    <row r="12" spans="1:13" ht="25.5">
      <c r="A12" s="73">
        <v>5</v>
      </c>
      <c r="B12" s="73" t="s">
        <v>132</v>
      </c>
      <c r="C12" s="73"/>
      <c r="D12" s="73"/>
      <c r="E12" s="73" t="s">
        <v>16</v>
      </c>
      <c r="F12" s="73">
        <v>100</v>
      </c>
      <c r="G12" s="79"/>
      <c r="H12" s="78">
        <v>0.08</v>
      </c>
      <c r="I12" s="79">
        <f t="shared" si="0"/>
        <v>0</v>
      </c>
      <c r="J12" s="79">
        <f t="shared" si="1"/>
        <v>0</v>
      </c>
      <c r="K12" s="80">
        <f t="shared" si="2"/>
        <v>0</v>
      </c>
      <c r="L12" s="79">
        <f t="shared" si="3"/>
        <v>0</v>
      </c>
      <c r="M12" s="79">
        <f t="shared" si="4"/>
        <v>0</v>
      </c>
    </row>
    <row r="13" spans="1:13" ht="25.5">
      <c r="A13" s="73">
        <v>6</v>
      </c>
      <c r="B13" s="73" t="s">
        <v>133</v>
      </c>
      <c r="C13" s="73"/>
      <c r="D13" s="73"/>
      <c r="E13" s="73" t="s">
        <v>16</v>
      </c>
      <c r="F13" s="73">
        <v>350</v>
      </c>
      <c r="G13" s="79"/>
      <c r="H13" s="78">
        <v>0.08</v>
      </c>
      <c r="I13" s="79">
        <f t="shared" si="0"/>
        <v>0</v>
      </c>
      <c r="J13" s="79">
        <f t="shared" si="1"/>
        <v>0</v>
      </c>
      <c r="K13" s="80">
        <f t="shared" si="2"/>
        <v>0</v>
      </c>
      <c r="L13" s="79">
        <f t="shared" si="3"/>
        <v>0</v>
      </c>
      <c r="M13" s="79">
        <f t="shared" si="4"/>
        <v>0</v>
      </c>
    </row>
    <row r="14" spans="1:13" ht="12.75">
      <c r="A14" s="73" t="s">
        <v>91</v>
      </c>
      <c r="B14" s="379" t="s">
        <v>134</v>
      </c>
      <c r="C14" s="379"/>
      <c r="D14" s="379"/>
      <c r="E14" s="379"/>
      <c r="F14" s="379"/>
      <c r="G14" s="379"/>
      <c r="H14" s="379"/>
      <c r="I14" s="379"/>
      <c r="J14" s="379"/>
      <c r="K14" s="379"/>
      <c r="L14" s="379"/>
      <c r="M14" s="379"/>
    </row>
    <row r="15" spans="1:13" ht="12.75">
      <c r="A15" s="73">
        <v>1</v>
      </c>
      <c r="B15" s="73" t="s">
        <v>135</v>
      </c>
      <c r="C15" s="73"/>
      <c r="D15" s="73"/>
      <c r="E15" s="73" t="s">
        <v>16</v>
      </c>
      <c r="F15" s="73">
        <v>10</v>
      </c>
      <c r="G15" s="79"/>
      <c r="H15" s="78">
        <v>0.08</v>
      </c>
      <c r="I15" s="79">
        <f>G15*H15</f>
        <v>0</v>
      </c>
      <c r="J15" s="79">
        <f>G15+I15</f>
        <v>0</v>
      </c>
      <c r="K15" s="80">
        <f>F15*G15</f>
        <v>0</v>
      </c>
      <c r="L15" s="79">
        <f>K15*H15</f>
        <v>0</v>
      </c>
      <c r="M15" s="79">
        <f>K15+L15</f>
        <v>0</v>
      </c>
    </row>
    <row r="16" spans="1:13" ht="12.75">
      <c r="A16" s="73">
        <v>2</v>
      </c>
      <c r="B16" s="73" t="s">
        <v>136</v>
      </c>
      <c r="C16" s="73"/>
      <c r="D16" s="73"/>
      <c r="E16" s="73" t="s">
        <v>16</v>
      </c>
      <c r="F16" s="73">
        <v>20</v>
      </c>
      <c r="G16" s="79"/>
      <c r="H16" s="78">
        <v>0.08</v>
      </c>
      <c r="I16" s="79">
        <f>G16*H16</f>
        <v>0</v>
      </c>
      <c r="J16" s="79">
        <f>G16+I16</f>
        <v>0</v>
      </c>
      <c r="K16" s="80">
        <f>F16*G16</f>
        <v>0</v>
      </c>
      <c r="L16" s="79">
        <f>K16*H16</f>
        <v>0</v>
      </c>
      <c r="M16" s="79">
        <f>K16+L16</f>
        <v>0</v>
      </c>
    </row>
    <row r="17" spans="1:13" ht="12.75">
      <c r="A17" s="73" t="s">
        <v>92</v>
      </c>
      <c r="B17" s="379" t="s">
        <v>137</v>
      </c>
      <c r="C17" s="379"/>
      <c r="D17" s="379"/>
      <c r="E17" s="379"/>
      <c r="F17" s="379"/>
      <c r="G17" s="379"/>
      <c r="H17" s="379"/>
      <c r="I17" s="379"/>
      <c r="J17" s="379"/>
      <c r="K17" s="379"/>
      <c r="L17" s="379"/>
      <c r="M17" s="379"/>
    </row>
    <row r="18" spans="1:13" ht="12.75">
      <c r="A18" s="73">
        <v>1</v>
      </c>
      <c r="B18" s="73" t="s">
        <v>138</v>
      </c>
      <c r="C18" s="73"/>
      <c r="D18" s="73"/>
      <c r="E18" s="73" t="s">
        <v>16</v>
      </c>
      <c r="F18" s="73">
        <v>10</v>
      </c>
      <c r="G18" s="79"/>
      <c r="H18" s="78">
        <v>0.08</v>
      </c>
      <c r="I18" s="79">
        <f>G18*H18</f>
        <v>0</v>
      </c>
      <c r="J18" s="79">
        <f>G18+I18</f>
        <v>0</v>
      </c>
      <c r="K18" s="80">
        <f>F18*G18</f>
        <v>0</v>
      </c>
      <c r="L18" s="79">
        <f>K18*H18</f>
        <v>0</v>
      </c>
      <c r="M18" s="79">
        <f>K18+L18</f>
        <v>0</v>
      </c>
    </row>
    <row r="19" spans="1:13" ht="38.25">
      <c r="A19" s="73">
        <v>2</v>
      </c>
      <c r="B19" s="73" t="s">
        <v>139</v>
      </c>
      <c r="C19" s="73"/>
      <c r="D19" s="73"/>
      <c r="E19" s="73" t="s">
        <v>16</v>
      </c>
      <c r="F19" s="73">
        <v>15</v>
      </c>
      <c r="G19" s="79"/>
      <c r="H19" s="78">
        <v>0.08</v>
      </c>
      <c r="I19" s="79">
        <f>G19*H19</f>
        <v>0</v>
      </c>
      <c r="J19" s="79">
        <f>G19+I19</f>
        <v>0</v>
      </c>
      <c r="K19" s="80">
        <f>F19*G19</f>
        <v>0</v>
      </c>
      <c r="L19" s="79">
        <f>K19*H19</f>
        <v>0</v>
      </c>
      <c r="M19" s="79">
        <f>K19+L19</f>
        <v>0</v>
      </c>
    </row>
    <row r="20" spans="1:13" ht="12.75">
      <c r="A20" s="374"/>
      <c r="B20" s="374"/>
      <c r="C20" s="65"/>
      <c r="D20" s="65"/>
      <c r="E20" s="100"/>
      <c r="F20" s="100"/>
      <c r="G20" s="101"/>
      <c r="H20" s="125"/>
      <c r="I20" s="352" t="s">
        <v>17</v>
      </c>
      <c r="J20" s="363"/>
      <c r="K20" s="363"/>
      <c r="L20" s="364"/>
      <c r="M20" s="80">
        <f>SUM(K8:K13)+SUM(K15:K16)+SUM(K18:K19)</f>
        <v>0</v>
      </c>
    </row>
    <row r="21" spans="1:13" ht="12.75">
      <c r="A21" s="124"/>
      <c r="B21" s="124"/>
      <c r="C21" s="124"/>
      <c r="D21" s="124"/>
      <c r="E21" s="100"/>
      <c r="F21" s="100"/>
      <c r="G21" s="101"/>
      <c r="H21" s="125"/>
      <c r="I21" s="352" t="s">
        <v>18</v>
      </c>
      <c r="J21" s="363"/>
      <c r="K21" s="363"/>
      <c r="L21" s="364"/>
      <c r="M21" s="80">
        <f>SUM(L8:L13)+SUM(L15:L16)+SUM(L18:L19)</f>
        <v>0</v>
      </c>
    </row>
    <row r="22" spans="1:13" ht="12.75">
      <c r="A22" s="124"/>
      <c r="B22" s="86" t="s">
        <v>67</v>
      </c>
      <c r="C22" s="124"/>
      <c r="D22" s="124"/>
      <c r="E22" s="100"/>
      <c r="F22" s="100"/>
      <c r="G22" s="101"/>
      <c r="H22" s="125"/>
      <c r="I22" s="375" t="s">
        <v>69</v>
      </c>
      <c r="J22" s="377"/>
      <c r="K22" s="377"/>
      <c r="L22" s="365"/>
      <c r="M22" s="88">
        <f>M20+M21</f>
        <v>0</v>
      </c>
    </row>
  </sheetData>
  <sheetProtection/>
  <mergeCells count="6">
    <mergeCell ref="B14:M14"/>
    <mergeCell ref="B17:M17"/>
    <mergeCell ref="A20:B20"/>
    <mergeCell ref="I20:L20"/>
    <mergeCell ref="I21:L21"/>
    <mergeCell ref="I22:L22"/>
  </mergeCells>
  <printOptions/>
  <pageMargins left="0.75" right="0.75" top="1" bottom="1" header="0.5" footer="0.5"/>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A1:M12"/>
  <sheetViews>
    <sheetView zoomScalePageLayoutView="0" workbookViewId="0" topLeftCell="A1">
      <selection activeCell="A14" sqref="A14:IV49"/>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139"/>
      <c r="B4" s="86" t="s">
        <v>61</v>
      </c>
      <c r="C4" s="99" t="s">
        <v>58</v>
      </c>
      <c r="D4" s="86"/>
      <c r="E4" s="100"/>
      <c r="F4" s="100"/>
      <c r="G4" s="100"/>
      <c r="H4" s="100"/>
      <c r="I4" s="100"/>
      <c r="J4" s="100"/>
      <c r="K4" s="100"/>
      <c r="L4" s="100"/>
      <c r="M4" s="100"/>
    </row>
    <row r="5" spans="1:13" ht="12.75">
      <c r="A5" s="139"/>
      <c r="B5" s="86"/>
      <c r="C5" s="99"/>
      <c r="D5" s="86"/>
      <c r="E5" s="100"/>
      <c r="F5" s="100"/>
      <c r="G5" s="100"/>
      <c r="H5" s="100"/>
      <c r="I5" s="100"/>
      <c r="J5" s="100"/>
      <c r="K5" s="100"/>
      <c r="L5" s="100"/>
      <c r="M5" s="100"/>
    </row>
    <row r="6" spans="1:13" ht="38.25">
      <c r="A6" s="68" t="s">
        <v>3</v>
      </c>
      <c r="B6" s="68" t="s">
        <v>4</v>
      </c>
      <c r="C6" s="68" t="s">
        <v>5</v>
      </c>
      <c r="D6" s="68" t="s">
        <v>6</v>
      </c>
      <c r="E6" s="68" t="s">
        <v>22</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3">
        <v>1</v>
      </c>
      <c r="B8" s="82" t="s">
        <v>59</v>
      </c>
      <c r="C8" s="82"/>
      <c r="D8" s="82"/>
      <c r="E8" s="73" t="s">
        <v>16</v>
      </c>
      <c r="F8" s="73">
        <v>500</v>
      </c>
      <c r="G8" s="115"/>
      <c r="H8" s="78">
        <v>0.08</v>
      </c>
      <c r="I8" s="79">
        <f>G8*H8</f>
        <v>0</v>
      </c>
      <c r="J8" s="79">
        <f>G8+I8</f>
        <v>0</v>
      </c>
      <c r="K8" s="80">
        <f>F8*G8</f>
        <v>0</v>
      </c>
      <c r="L8" s="79">
        <f>K8*H8</f>
        <v>0</v>
      </c>
      <c r="M8" s="79">
        <f>K8+L8</f>
        <v>0</v>
      </c>
    </row>
    <row r="9" spans="1:13" ht="12.75">
      <c r="A9" s="73">
        <v>2</v>
      </c>
      <c r="B9" s="82" t="s">
        <v>60</v>
      </c>
      <c r="C9" s="82"/>
      <c r="D9" s="82"/>
      <c r="E9" s="73" t="s">
        <v>16</v>
      </c>
      <c r="F9" s="73">
        <v>200</v>
      </c>
      <c r="G9" s="115"/>
      <c r="H9" s="78">
        <v>0.08</v>
      </c>
      <c r="I9" s="79">
        <f>G9*H9</f>
        <v>0</v>
      </c>
      <c r="J9" s="79">
        <f>G9+I9</f>
        <v>0</v>
      </c>
      <c r="K9" s="80">
        <f>F9*G9</f>
        <v>0</v>
      </c>
      <c r="L9" s="79">
        <f>K9*H9</f>
        <v>0</v>
      </c>
      <c r="M9" s="79">
        <f>K9+L9</f>
        <v>0</v>
      </c>
    </row>
    <row r="10" spans="1:13" ht="12.75">
      <c r="A10" s="100"/>
      <c r="B10" s="99"/>
      <c r="C10" s="99"/>
      <c r="D10" s="99"/>
      <c r="E10" s="100"/>
      <c r="F10" s="100"/>
      <c r="G10" s="100"/>
      <c r="H10" s="100"/>
      <c r="I10" s="352" t="s">
        <v>17</v>
      </c>
      <c r="J10" s="363"/>
      <c r="K10" s="363"/>
      <c r="L10" s="364"/>
      <c r="M10" s="118">
        <f>SUM(K8:K9)</f>
        <v>0</v>
      </c>
    </row>
    <row r="11" spans="1:13" ht="12.75">
      <c r="A11" s="98"/>
      <c r="B11" s="99"/>
      <c r="C11" s="99"/>
      <c r="D11" s="99"/>
      <c r="E11" s="100"/>
      <c r="F11" s="100"/>
      <c r="G11" s="100"/>
      <c r="H11" s="100"/>
      <c r="I11" s="352" t="s">
        <v>18</v>
      </c>
      <c r="J11" s="363"/>
      <c r="K11" s="363"/>
      <c r="L11" s="364"/>
      <c r="M11" s="118">
        <f>SUM(L8:L9)</f>
        <v>0</v>
      </c>
    </row>
    <row r="12" spans="1:13" ht="12.75">
      <c r="A12" s="98"/>
      <c r="B12" s="86" t="s">
        <v>19</v>
      </c>
      <c r="C12" s="99"/>
      <c r="D12" s="99"/>
      <c r="E12" s="100"/>
      <c r="F12" s="100"/>
      <c r="G12" s="100"/>
      <c r="H12" s="100"/>
      <c r="I12" s="352" t="s">
        <v>20</v>
      </c>
      <c r="J12" s="363"/>
      <c r="K12" s="363"/>
      <c r="L12" s="365"/>
      <c r="M12" s="105">
        <f>M10+M11</f>
        <v>0</v>
      </c>
    </row>
  </sheetData>
  <sheetProtection/>
  <mergeCells count="3">
    <mergeCell ref="I10:L10"/>
    <mergeCell ref="I11:L11"/>
    <mergeCell ref="I12:L12"/>
  </mergeCells>
  <printOptions/>
  <pageMargins left="0.75" right="0.75" top="1" bottom="1" header="0.5" footer="0.5"/>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M11"/>
  <sheetViews>
    <sheetView zoomScalePageLayoutView="0" workbookViewId="0" topLeftCell="A1">
      <selection activeCell="K20" sqref="K20"/>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86"/>
      <c r="B4" s="86" t="s">
        <v>519</v>
      </c>
      <c r="C4" s="86" t="s">
        <v>121</v>
      </c>
      <c r="D4" s="86"/>
      <c r="E4" s="100"/>
      <c r="F4" s="100"/>
      <c r="G4" s="98"/>
      <c r="H4" s="98"/>
      <c r="I4" s="98"/>
      <c r="J4" s="98"/>
      <c r="K4" s="98"/>
      <c r="L4" s="98"/>
      <c r="M4" s="98"/>
    </row>
    <row r="5" spans="1:13" ht="12.75">
      <c r="A5" s="86"/>
      <c r="B5" s="86"/>
      <c r="C5" s="86"/>
      <c r="D5" s="86"/>
      <c r="E5" s="100"/>
      <c r="F5" s="100"/>
      <c r="G5" s="98"/>
      <c r="H5" s="98"/>
      <c r="I5" s="98"/>
      <c r="J5" s="98"/>
      <c r="K5" s="98"/>
      <c r="L5" s="98"/>
      <c r="M5" s="98"/>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3">
        <v>1</v>
      </c>
      <c r="B8" s="73" t="s">
        <v>122</v>
      </c>
      <c r="C8" s="73"/>
      <c r="D8" s="73"/>
      <c r="E8" s="73" t="s">
        <v>16</v>
      </c>
      <c r="F8" s="73">
        <v>500</v>
      </c>
      <c r="G8" s="79"/>
      <c r="H8" s="78">
        <v>0.08</v>
      </c>
      <c r="I8" s="79">
        <f>G8*H8</f>
        <v>0</v>
      </c>
      <c r="J8" s="79">
        <f>G8+I8</f>
        <v>0</v>
      </c>
      <c r="K8" s="80">
        <f>F8*G8</f>
        <v>0</v>
      </c>
      <c r="L8" s="79">
        <f>K8*H8</f>
        <v>0</v>
      </c>
      <c r="M8" s="79">
        <f>K8+L8</f>
        <v>0</v>
      </c>
    </row>
    <row r="9" spans="1:13" ht="12.75">
      <c r="A9" s="84"/>
      <c r="B9" s="84"/>
      <c r="C9" s="84"/>
      <c r="D9" s="84"/>
      <c r="E9" s="84"/>
      <c r="F9" s="84"/>
      <c r="G9" s="101"/>
      <c r="H9" s="125"/>
      <c r="I9" s="352" t="s">
        <v>17</v>
      </c>
      <c r="J9" s="353"/>
      <c r="K9" s="353"/>
      <c r="L9" s="364"/>
      <c r="M9" s="80">
        <f>K8</f>
        <v>0</v>
      </c>
    </row>
    <row r="10" spans="1:13" ht="12.75">
      <c r="A10" s="84"/>
      <c r="B10" s="86"/>
      <c r="C10" s="84"/>
      <c r="D10" s="84"/>
      <c r="E10" s="84"/>
      <c r="F10" s="84"/>
      <c r="G10" s="101"/>
      <c r="H10" s="125"/>
      <c r="I10" s="352" t="s">
        <v>18</v>
      </c>
      <c r="J10" s="353"/>
      <c r="K10" s="353"/>
      <c r="L10" s="364"/>
      <c r="M10" s="80">
        <f>L8</f>
        <v>0</v>
      </c>
    </row>
    <row r="11" spans="1:13" ht="12.75">
      <c r="A11" s="65"/>
      <c r="B11" s="86" t="s">
        <v>67</v>
      </c>
      <c r="C11" s="65"/>
      <c r="D11" s="65"/>
      <c r="E11" s="100"/>
      <c r="F11" s="100"/>
      <c r="G11" s="101"/>
      <c r="H11" s="125"/>
      <c r="I11" s="375" t="s">
        <v>313</v>
      </c>
      <c r="J11" s="354"/>
      <c r="K11" s="354"/>
      <c r="L11" s="365"/>
      <c r="M11" s="8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27.xml><?xml version="1.0" encoding="utf-8"?>
<worksheet xmlns="http://schemas.openxmlformats.org/spreadsheetml/2006/main" xmlns:r="http://schemas.openxmlformats.org/officeDocument/2006/relationships">
  <dimension ref="A1:M22"/>
  <sheetViews>
    <sheetView zoomScalePageLayoutView="0" workbookViewId="0" topLeftCell="A1">
      <selection activeCell="D28" sqref="D28"/>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518</v>
      </c>
      <c r="C4" s="86" t="s">
        <v>181</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68" t="s">
        <v>91</v>
      </c>
      <c r="B8" s="380" t="s">
        <v>182</v>
      </c>
      <c r="C8" s="380"/>
      <c r="D8" s="380"/>
      <c r="E8" s="380"/>
      <c r="F8" s="380"/>
      <c r="G8" s="380"/>
      <c r="H8" s="380"/>
      <c r="I8" s="380"/>
      <c r="J8" s="380"/>
      <c r="K8" s="380"/>
      <c r="L8" s="380"/>
      <c r="M8" s="380"/>
    </row>
    <row r="9" spans="1:13" ht="12.75">
      <c r="A9" s="73">
        <v>1</v>
      </c>
      <c r="B9" s="73">
        <v>14</v>
      </c>
      <c r="C9" s="73"/>
      <c r="D9" s="73"/>
      <c r="E9" s="73" t="s">
        <v>16</v>
      </c>
      <c r="F9" s="73">
        <v>600</v>
      </c>
      <c r="G9" s="136"/>
      <c r="H9" s="78">
        <v>0.08</v>
      </c>
      <c r="I9" s="79">
        <f aca="true" t="shared" si="0" ref="I9:I14">G9*H9</f>
        <v>0</v>
      </c>
      <c r="J9" s="79">
        <f aca="true" t="shared" si="1" ref="J9:J14">G9+I9</f>
        <v>0</v>
      </c>
      <c r="K9" s="80">
        <f aca="true" t="shared" si="2" ref="K9:K14">F9*G9</f>
        <v>0</v>
      </c>
      <c r="L9" s="79">
        <f aca="true" t="shared" si="3" ref="L9:L14">K9*H9</f>
        <v>0</v>
      </c>
      <c r="M9" s="79">
        <f aca="true" t="shared" si="4" ref="M9:M14">K9+L9</f>
        <v>0</v>
      </c>
    </row>
    <row r="10" spans="1:13" ht="12.75">
      <c r="A10" s="73">
        <v>2</v>
      </c>
      <c r="B10" s="73">
        <v>16</v>
      </c>
      <c r="C10" s="73"/>
      <c r="D10" s="73"/>
      <c r="E10" s="73" t="s">
        <v>16</v>
      </c>
      <c r="F10" s="73">
        <v>600</v>
      </c>
      <c r="G10" s="136"/>
      <c r="H10" s="78">
        <v>0.08</v>
      </c>
      <c r="I10" s="79">
        <f t="shared" si="0"/>
        <v>0</v>
      </c>
      <c r="J10" s="79">
        <f t="shared" si="1"/>
        <v>0</v>
      </c>
      <c r="K10" s="80">
        <f t="shared" si="2"/>
        <v>0</v>
      </c>
      <c r="L10" s="79">
        <f t="shared" si="3"/>
        <v>0</v>
      </c>
      <c r="M10" s="79">
        <f t="shared" si="4"/>
        <v>0</v>
      </c>
    </row>
    <row r="11" spans="1:13" ht="12.75">
      <c r="A11" s="73">
        <v>3</v>
      </c>
      <c r="B11" s="73">
        <v>18</v>
      </c>
      <c r="C11" s="73"/>
      <c r="D11" s="73"/>
      <c r="E11" s="73" t="s">
        <v>16</v>
      </c>
      <c r="F11" s="73">
        <v>600</v>
      </c>
      <c r="G11" s="136"/>
      <c r="H11" s="78">
        <v>0.08</v>
      </c>
      <c r="I11" s="79">
        <f t="shared" si="0"/>
        <v>0</v>
      </c>
      <c r="J11" s="79">
        <f t="shared" si="1"/>
        <v>0</v>
      </c>
      <c r="K11" s="80">
        <f t="shared" si="2"/>
        <v>0</v>
      </c>
      <c r="L11" s="79">
        <f t="shared" si="3"/>
        <v>0</v>
      </c>
      <c r="M11" s="79">
        <f t="shared" si="4"/>
        <v>0</v>
      </c>
    </row>
    <row r="12" spans="1:13" ht="12.75">
      <c r="A12" s="73">
        <v>4</v>
      </c>
      <c r="B12" s="73">
        <v>20</v>
      </c>
      <c r="C12" s="73"/>
      <c r="D12" s="73"/>
      <c r="E12" s="73" t="s">
        <v>16</v>
      </c>
      <c r="F12" s="73">
        <v>100</v>
      </c>
      <c r="G12" s="136"/>
      <c r="H12" s="78">
        <v>0.08</v>
      </c>
      <c r="I12" s="79">
        <f t="shared" si="0"/>
        <v>0</v>
      </c>
      <c r="J12" s="79">
        <f t="shared" si="1"/>
        <v>0</v>
      </c>
      <c r="K12" s="80">
        <f t="shared" si="2"/>
        <v>0</v>
      </c>
      <c r="L12" s="79">
        <f t="shared" si="3"/>
        <v>0</v>
      </c>
      <c r="M12" s="79">
        <f t="shared" si="4"/>
        <v>0</v>
      </c>
    </row>
    <row r="13" spans="1:13" ht="12.75">
      <c r="A13" s="73">
        <v>5</v>
      </c>
      <c r="B13" s="73">
        <v>28</v>
      </c>
      <c r="C13" s="73"/>
      <c r="D13" s="73"/>
      <c r="E13" s="73" t="s">
        <v>16</v>
      </c>
      <c r="F13" s="73">
        <v>10</v>
      </c>
      <c r="G13" s="136"/>
      <c r="H13" s="78">
        <v>0.08</v>
      </c>
      <c r="I13" s="79">
        <f t="shared" si="0"/>
        <v>0</v>
      </c>
      <c r="J13" s="79">
        <f t="shared" si="1"/>
        <v>0</v>
      </c>
      <c r="K13" s="80">
        <f t="shared" si="2"/>
        <v>0</v>
      </c>
      <c r="L13" s="79">
        <f t="shared" si="3"/>
        <v>0</v>
      </c>
      <c r="M13" s="79">
        <f t="shared" si="4"/>
        <v>0</v>
      </c>
    </row>
    <row r="14" spans="1:13" ht="12.75">
      <c r="A14" s="73">
        <v>6</v>
      </c>
      <c r="B14" s="73">
        <v>30</v>
      </c>
      <c r="C14" s="73"/>
      <c r="D14" s="73"/>
      <c r="E14" s="73" t="s">
        <v>16</v>
      </c>
      <c r="F14" s="73">
        <v>10</v>
      </c>
      <c r="G14" s="136"/>
      <c r="H14" s="78">
        <v>0.08</v>
      </c>
      <c r="I14" s="79">
        <f t="shared" si="0"/>
        <v>0</v>
      </c>
      <c r="J14" s="79">
        <f t="shared" si="1"/>
        <v>0</v>
      </c>
      <c r="K14" s="80">
        <f t="shared" si="2"/>
        <v>0</v>
      </c>
      <c r="L14" s="79">
        <f t="shared" si="3"/>
        <v>0</v>
      </c>
      <c r="M14" s="79">
        <f t="shared" si="4"/>
        <v>0</v>
      </c>
    </row>
    <row r="15" spans="1:13" ht="12.75">
      <c r="A15" s="73">
        <v>7</v>
      </c>
      <c r="B15" s="141">
        <v>36</v>
      </c>
      <c r="C15" s="141"/>
      <c r="D15" s="141"/>
      <c r="E15" s="141" t="s">
        <v>16</v>
      </c>
      <c r="F15" s="141">
        <v>20</v>
      </c>
      <c r="G15" s="136"/>
      <c r="H15" s="78">
        <v>0.08</v>
      </c>
      <c r="I15" s="79">
        <f>G15*H15</f>
        <v>0</v>
      </c>
      <c r="J15" s="79">
        <f>G15+I15</f>
        <v>0</v>
      </c>
      <c r="K15" s="80">
        <f>F15*G15</f>
        <v>0</v>
      </c>
      <c r="L15" s="79">
        <f>K15*H15</f>
        <v>0</v>
      </c>
      <c r="M15" s="79">
        <f>K15+L15</f>
        <v>0</v>
      </c>
    </row>
    <row r="16" spans="1:13" ht="12.75">
      <c r="A16" s="68" t="s">
        <v>92</v>
      </c>
      <c r="B16" s="380" t="s">
        <v>183</v>
      </c>
      <c r="C16" s="380"/>
      <c r="D16" s="380"/>
      <c r="E16" s="380"/>
      <c r="F16" s="380"/>
      <c r="G16" s="380"/>
      <c r="H16" s="380"/>
      <c r="I16" s="380"/>
      <c r="J16" s="380"/>
      <c r="K16" s="380"/>
      <c r="L16" s="380"/>
      <c r="M16" s="380"/>
    </row>
    <row r="17" spans="1:13" ht="12.75">
      <c r="A17" s="73">
        <v>1</v>
      </c>
      <c r="B17" s="73" t="s">
        <v>184</v>
      </c>
      <c r="C17" s="82"/>
      <c r="D17" s="82"/>
      <c r="E17" s="73" t="s">
        <v>16</v>
      </c>
      <c r="F17" s="73">
        <v>200</v>
      </c>
      <c r="G17" s="131"/>
      <c r="H17" s="78">
        <v>0.08</v>
      </c>
      <c r="I17" s="79">
        <f>G17*H17</f>
        <v>0</v>
      </c>
      <c r="J17" s="79">
        <f>G17+I17</f>
        <v>0</v>
      </c>
      <c r="K17" s="80">
        <f>F17*G17</f>
        <v>0</v>
      </c>
      <c r="L17" s="79">
        <f>K17*H17</f>
        <v>0</v>
      </c>
      <c r="M17" s="79">
        <f>K17+L17</f>
        <v>0</v>
      </c>
    </row>
    <row r="18" spans="1:13" ht="12.75">
      <c r="A18" s="73">
        <v>2</v>
      </c>
      <c r="B18" s="73" t="s">
        <v>185</v>
      </c>
      <c r="C18" s="82"/>
      <c r="D18" s="82"/>
      <c r="E18" s="73" t="s">
        <v>16</v>
      </c>
      <c r="F18" s="73">
        <v>200</v>
      </c>
      <c r="G18" s="131"/>
      <c r="H18" s="78">
        <v>0.08</v>
      </c>
      <c r="I18" s="79">
        <f>G18*H18</f>
        <v>0</v>
      </c>
      <c r="J18" s="79">
        <f>G18+I18</f>
        <v>0</v>
      </c>
      <c r="K18" s="80">
        <f>F18*G18</f>
        <v>0</v>
      </c>
      <c r="L18" s="79">
        <f>K18*H18</f>
        <v>0</v>
      </c>
      <c r="M18" s="79">
        <f>K18+L18</f>
        <v>0</v>
      </c>
    </row>
    <row r="19" spans="1:13" ht="12.75">
      <c r="A19" s="73">
        <v>3</v>
      </c>
      <c r="B19" s="73" t="s">
        <v>186</v>
      </c>
      <c r="C19" s="82"/>
      <c r="D19" s="82"/>
      <c r="E19" s="73" t="s">
        <v>16</v>
      </c>
      <c r="F19" s="73">
        <v>200</v>
      </c>
      <c r="G19" s="131"/>
      <c r="H19" s="78">
        <v>0.08</v>
      </c>
      <c r="I19" s="79">
        <f>G19*H19</f>
        <v>0</v>
      </c>
      <c r="J19" s="79">
        <f>G19+I19</f>
        <v>0</v>
      </c>
      <c r="K19" s="80">
        <f>F19*G19</f>
        <v>0</v>
      </c>
      <c r="L19" s="79">
        <f>K19*H19</f>
        <v>0</v>
      </c>
      <c r="M19" s="79">
        <f>K19+L19</f>
        <v>0</v>
      </c>
    </row>
    <row r="20" spans="1:13" ht="12.75">
      <c r="A20" s="124"/>
      <c r="B20" s="124"/>
      <c r="C20" s="124"/>
      <c r="D20" s="124"/>
      <c r="E20" s="86"/>
      <c r="F20" s="100"/>
      <c r="G20" s="133"/>
      <c r="H20" s="125"/>
      <c r="I20" s="352" t="s">
        <v>17</v>
      </c>
      <c r="J20" s="363"/>
      <c r="K20" s="366"/>
      <c r="L20" s="80"/>
      <c r="M20" s="80">
        <f>SUM(K9:K15)+SUM(K17:K19)</f>
        <v>0</v>
      </c>
    </row>
    <row r="21" spans="1:13" ht="12.75">
      <c r="A21" s="124"/>
      <c r="B21" s="86"/>
      <c r="C21" s="124"/>
      <c r="D21" s="124"/>
      <c r="E21" s="86"/>
      <c r="F21" s="100"/>
      <c r="G21" s="101"/>
      <c r="H21" s="125"/>
      <c r="I21" s="352" t="s">
        <v>18</v>
      </c>
      <c r="J21" s="353"/>
      <c r="K21" s="353"/>
      <c r="L21" s="364"/>
      <c r="M21" s="80">
        <f>SUM(L9:L15)+SUM(L17:L19)</f>
        <v>0</v>
      </c>
    </row>
    <row r="22" spans="1:13" ht="12.75">
      <c r="A22" s="124"/>
      <c r="B22" s="86" t="s">
        <v>67</v>
      </c>
      <c r="C22" s="124"/>
      <c r="D22" s="124"/>
      <c r="E22" s="86"/>
      <c r="F22" s="100"/>
      <c r="G22" s="101"/>
      <c r="H22" s="125"/>
      <c r="I22" s="375" t="s">
        <v>69</v>
      </c>
      <c r="J22" s="354"/>
      <c r="K22" s="354"/>
      <c r="L22" s="365"/>
      <c r="M22" s="88">
        <f>M20+M21</f>
        <v>0</v>
      </c>
    </row>
  </sheetData>
  <sheetProtection/>
  <mergeCells count="5">
    <mergeCell ref="I20:K20"/>
    <mergeCell ref="I21:L21"/>
    <mergeCell ref="I22:L22"/>
    <mergeCell ref="B8:M8"/>
    <mergeCell ref="B16:M16"/>
  </mergeCells>
  <printOptions/>
  <pageMargins left="0.75" right="0.75" top="1" bottom="1" header="0.5" footer="0.5"/>
  <pageSetup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46"/>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2.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70</v>
      </c>
      <c r="C4" s="99" t="s">
        <v>62</v>
      </c>
      <c r="D4" s="66"/>
      <c r="E4" s="67"/>
      <c r="F4" s="67"/>
      <c r="G4" s="67"/>
      <c r="H4" s="67"/>
      <c r="I4" s="67"/>
      <c r="J4" s="67"/>
      <c r="K4" s="67"/>
      <c r="L4" s="67"/>
      <c r="M4" s="67"/>
    </row>
    <row r="5" spans="1:13" ht="12.75">
      <c r="A5" s="64"/>
      <c r="B5" s="86"/>
      <c r="C5" s="99"/>
      <c r="D5" s="66"/>
      <c r="E5" s="67"/>
      <c r="F5" s="67"/>
      <c r="G5" s="67"/>
      <c r="H5" s="67"/>
      <c r="I5" s="67"/>
      <c r="J5" s="67"/>
      <c r="K5" s="67"/>
      <c r="L5" s="67"/>
      <c r="M5" s="67"/>
    </row>
    <row r="6" spans="1:13" ht="38.25">
      <c r="A6" s="68" t="s">
        <v>3</v>
      </c>
      <c r="B6" s="68" t="s">
        <v>4</v>
      </c>
      <c r="C6" s="68" t="s">
        <v>5</v>
      </c>
      <c r="D6" s="68" t="s">
        <v>6</v>
      </c>
      <c r="E6" s="68" t="s">
        <v>22</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51">
      <c r="A8" s="113">
        <v>1</v>
      </c>
      <c r="B8" s="95" t="s">
        <v>294</v>
      </c>
      <c r="C8" s="82"/>
      <c r="D8" s="82"/>
      <c r="E8" s="73" t="s">
        <v>16</v>
      </c>
      <c r="F8" s="73">
        <v>30</v>
      </c>
      <c r="G8" s="142"/>
      <c r="H8" s="78">
        <v>0.08</v>
      </c>
      <c r="I8" s="79">
        <f>G8*H8</f>
        <v>0</v>
      </c>
      <c r="J8" s="79">
        <f>G8+I8</f>
        <v>0</v>
      </c>
      <c r="K8" s="80">
        <f>F8*G8</f>
        <v>0</v>
      </c>
      <c r="L8" s="79">
        <f>K8*H8</f>
        <v>0</v>
      </c>
      <c r="M8" s="79">
        <f>K8+L8</f>
        <v>0</v>
      </c>
    </row>
    <row r="9" spans="1:13" ht="12.75">
      <c r="A9" s="124"/>
      <c r="B9" s="65"/>
      <c r="C9" s="65"/>
      <c r="D9" s="65"/>
      <c r="E9" s="124"/>
      <c r="F9" s="124"/>
      <c r="G9" s="67"/>
      <c r="H9" s="67"/>
      <c r="I9" s="352" t="s">
        <v>17</v>
      </c>
      <c r="J9" s="363"/>
      <c r="K9" s="363"/>
      <c r="L9" s="364"/>
      <c r="M9" s="104">
        <f>K8</f>
        <v>0</v>
      </c>
    </row>
    <row r="10" spans="1:13" ht="12.75">
      <c r="A10" s="64"/>
      <c r="B10" s="66"/>
      <c r="C10" s="66"/>
      <c r="D10" s="66"/>
      <c r="E10" s="67"/>
      <c r="F10" s="67"/>
      <c r="G10" s="67"/>
      <c r="H10" s="67"/>
      <c r="I10" s="352" t="s">
        <v>18</v>
      </c>
      <c r="J10" s="363"/>
      <c r="K10" s="363"/>
      <c r="L10" s="364"/>
      <c r="M10" s="104">
        <f>L8</f>
        <v>0</v>
      </c>
    </row>
    <row r="11" spans="1:13" ht="12.75">
      <c r="A11" s="64"/>
      <c r="B11" s="86" t="s">
        <v>19</v>
      </c>
      <c r="C11" s="66"/>
      <c r="D11" s="66"/>
      <c r="E11" s="67"/>
      <c r="F11" s="67"/>
      <c r="G11" s="67"/>
      <c r="H11" s="67"/>
      <c r="I11" s="352" t="s">
        <v>20</v>
      </c>
      <c r="J11" s="363"/>
      <c r="K11" s="363"/>
      <c r="L11" s="365"/>
      <c r="M11" s="71">
        <f>SUM(M9:M10)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23"/>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517</v>
      </c>
      <c r="C4" s="86" t="s">
        <v>236</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113">
        <v>1</v>
      </c>
      <c r="B8" s="73" t="s">
        <v>237</v>
      </c>
      <c r="C8" s="82"/>
      <c r="D8" s="82"/>
      <c r="E8" s="73" t="s">
        <v>16</v>
      </c>
      <c r="F8" s="73">
        <v>20</v>
      </c>
      <c r="G8" s="115"/>
      <c r="H8" s="78">
        <v>0.08</v>
      </c>
      <c r="I8" s="79">
        <f>G8*H8</f>
        <v>0</v>
      </c>
      <c r="J8" s="79">
        <f>G8+I8</f>
        <v>0</v>
      </c>
      <c r="K8" s="80">
        <f>F8*G8</f>
        <v>0</v>
      </c>
      <c r="L8" s="79">
        <f>K8*H8</f>
        <v>0</v>
      </c>
      <c r="M8" s="79">
        <f>K8+L8</f>
        <v>0</v>
      </c>
    </row>
    <row r="9" spans="1:13" ht="12.75">
      <c r="A9" s="124"/>
      <c r="B9" s="65"/>
      <c r="C9" s="65"/>
      <c r="D9" s="65"/>
      <c r="E9" s="124"/>
      <c r="F9" s="124"/>
      <c r="G9" s="101"/>
      <c r="H9" s="100"/>
      <c r="I9" s="352" t="s">
        <v>17</v>
      </c>
      <c r="J9" s="353"/>
      <c r="K9" s="353"/>
      <c r="L9" s="364"/>
      <c r="M9" s="80">
        <f>K8</f>
        <v>0</v>
      </c>
    </row>
    <row r="10" spans="1:13" ht="12.75">
      <c r="A10" s="98"/>
      <c r="B10" s="86"/>
      <c r="C10" s="99"/>
      <c r="D10" s="99"/>
      <c r="E10" s="100"/>
      <c r="F10" s="100"/>
      <c r="G10" s="100"/>
      <c r="H10" s="100"/>
      <c r="I10" s="352" t="s">
        <v>18</v>
      </c>
      <c r="J10" s="353"/>
      <c r="K10" s="353"/>
      <c r="L10" s="364"/>
      <c r="M10" s="80">
        <f>L8</f>
        <v>0</v>
      </c>
    </row>
    <row r="11" spans="1:13" ht="12.75">
      <c r="A11" s="98"/>
      <c r="B11" s="86" t="s">
        <v>67</v>
      </c>
      <c r="C11" s="99"/>
      <c r="D11" s="99"/>
      <c r="E11" s="100"/>
      <c r="F11" s="100"/>
      <c r="G11" s="100"/>
      <c r="H11" s="100"/>
      <c r="I11" s="352" t="s">
        <v>20</v>
      </c>
      <c r="J11" s="354"/>
      <c r="K11" s="354"/>
      <c r="L11" s="365"/>
      <c r="M11" s="88">
        <f>M9+M10</f>
        <v>0</v>
      </c>
    </row>
  </sheetData>
  <sheetProtection/>
  <mergeCells count="3">
    <mergeCell ref="I11:L11"/>
    <mergeCell ref="I9:L9"/>
    <mergeCell ref="I10:L10"/>
  </mergeCells>
  <printOptions/>
  <pageMargins left="0.75" right="0.75"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M12"/>
  <sheetViews>
    <sheetView zoomScalePageLayoutView="0" workbookViewId="0" topLeftCell="A1">
      <selection activeCell="A15" sqref="A15:IV119"/>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2" customFormat="1" ht="12.75">
      <c r="A1" s="1"/>
      <c r="E1" s="3"/>
      <c r="F1" s="3"/>
      <c r="G1" s="3"/>
      <c r="H1" s="3"/>
      <c r="I1" s="3"/>
      <c r="J1" s="3"/>
      <c r="K1" s="3"/>
      <c r="L1" s="3"/>
      <c r="M1" s="3"/>
    </row>
    <row r="2" spans="1:13" s="2" customFormat="1" ht="12.75">
      <c r="A2" s="1"/>
      <c r="B2" s="32" t="s">
        <v>389</v>
      </c>
      <c r="E2" s="3"/>
      <c r="F2" s="3"/>
      <c r="G2" s="3"/>
      <c r="H2" s="3"/>
      <c r="I2" s="3"/>
      <c r="J2" s="3"/>
      <c r="K2" s="3"/>
      <c r="L2" s="4" t="s">
        <v>0</v>
      </c>
      <c r="M2" s="3"/>
    </row>
    <row r="3" spans="1:13" s="2" customFormat="1" ht="12.75">
      <c r="A3" s="7"/>
      <c r="B3" s="8"/>
      <c r="C3" s="8"/>
      <c r="D3" s="8"/>
      <c r="E3" s="5"/>
      <c r="F3" s="6"/>
      <c r="G3" s="6"/>
      <c r="H3" s="6"/>
      <c r="I3" s="6"/>
      <c r="J3" s="6"/>
      <c r="K3" s="6"/>
      <c r="L3" s="6"/>
      <c r="M3" s="6"/>
    </row>
    <row r="4" spans="1:13" s="66" customFormat="1" ht="12.75">
      <c r="A4" s="64"/>
      <c r="B4" s="65" t="s">
        <v>23</v>
      </c>
      <c r="C4" s="66" t="s">
        <v>282</v>
      </c>
      <c r="E4" s="67"/>
      <c r="F4" s="67"/>
      <c r="G4" s="67"/>
      <c r="H4" s="67"/>
      <c r="I4" s="67"/>
      <c r="J4" s="67"/>
      <c r="K4" s="67"/>
      <c r="L4" s="67"/>
      <c r="M4" s="67"/>
    </row>
    <row r="5" spans="1:13" s="66" customFormat="1" ht="12.75">
      <c r="A5" s="64"/>
      <c r="B5" s="65"/>
      <c r="E5" s="67"/>
      <c r="F5" s="67"/>
      <c r="G5" s="67"/>
      <c r="H5" s="67"/>
      <c r="I5" s="67"/>
      <c r="J5" s="67"/>
      <c r="K5" s="67"/>
      <c r="L5" s="67"/>
      <c r="M5" s="67"/>
    </row>
    <row r="6" spans="1:13" s="66" customFormat="1" ht="38.25">
      <c r="A6" s="73" t="s">
        <v>3</v>
      </c>
      <c r="B6" s="73" t="s">
        <v>4</v>
      </c>
      <c r="C6" s="73" t="s">
        <v>5</v>
      </c>
      <c r="D6" s="73" t="s">
        <v>63</v>
      </c>
      <c r="E6" s="73" t="s">
        <v>7</v>
      </c>
      <c r="F6" s="73" t="s">
        <v>8</v>
      </c>
      <c r="G6" s="87" t="s">
        <v>9</v>
      </c>
      <c r="H6" s="73" t="s">
        <v>10</v>
      </c>
      <c r="I6" s="73" t="s">
        <v>11</v>
      </c>
      <c r="J6" s="73" t="s">
        <v>12</v>
      </c>
      <c r="K6" s="73" t="s">
        <v>13</v>
      </c>
      <c r="L6" s="73" t="s">
        <v>14</v>
      </c>
      <c r="M6" s="73" t="s">
        <v>15</v>
      </c>
    </row>
    <row r="7" spans="1:13" ht="12.75">
      <c r="A7" s="43">
        <v>1</v>
      </c>
      <c r="B7" s="53">
        <v>2</v>
      </c>
      <c r="C7" s="43">
        <v>3</v>
      </c>
      <c r="D7" s="43">
        <v>4</v>
      </c>
      <c r="E7" s="43">
        <v>5</v>
      </c>
      <c r="F7" s="43">
        <v>6</v>
      </c>
      <c r="G7" s="43">
        <v>7</v>
      </c>
      <c r="H7" s="43">
        <v>8</v>
      </c>
      <c r="I7" s="44">
        <v>9</v>
      </c>
      <c r="J7" s="43">
        <v>10</v>
      </c>
      <c r="K7" s="43">
        <v>11</v>
      </c>
      <c r="L7" s="43">
        <v>12</v>
      </c>
      <c r="M7" s="43">
        <v>13</v>
      </c>
    </row>
    <row r="8" spans="1:13" ht="38.25">
      <c r="A8" s="54">
        <v>1</v>
      </c>
      <c r="B8" s="55" t="s">
        <v>283</v>
      </c>
      <c r="C8" s="44"/>
      <c r="D8" s="43"/>
      <c r="E8" s="43" t="s">
        <v>57</v>
      </c>
      <c r="F8" s="43">
        <v>100</v>
      </c>
      <c r="G8" s="51"/>
      <c r="H8" s="47">
        <v>0.08</v>
      </c>
      <c r="I8" s="52">
        <f>G8*H8</f>
        <v>0</v>
      </c>
      <c r="J8" s="52">
        <f>G8+I8</f>
        <v>0</v>
      </c>
      <c r="K8" s="49">
        <f>F8*G8</f>
        <v>0</v>
      </c>
      <c r="L8" s="52">
        <f>K8*H8</f>
        <v>0</v>
      </c>
      <c r="M8" s="52">
        <f>K8+L8</f>
        <v>0</v>
      </c>
    </row>
    <row r="9" spans="1:13" ht="38.25">
      <c r="A9" s="54">
        <v>2</v>
      </c>
      <c r="B9" s="55" t="s">
        <v>284</v>
      </c>
      <c r="C9" s="56"/>
      <c r="D9" s="45"/>
      <c r="E9" s="43" t="s">
        <v>57</v>
      </c>
      <c r="F9" s="43">
        <v>100</v>
      </c>
      <c r="G9" s="46"/>
      <c r="H9" s="47">
        <v>0.08</v>
      </c>
      <c r="I9" s="48">
        <f>G9*H9</f>
        <v>0</v>
      </c>
      <c r="J9" s="48">
        <f>G9+I9</f>
        <v>0</v>
      </c>
      <c r="K9" s="49">
        <f>F9*G9</f>
        <v>0</v>
      </c>
      <c r="L9" s="48">
        <f>K9*H9</f>
        <v>0</v>
      </c>
      <c r="M9" s="48">
        <f>K9+L9</f>
        <v>0</v>
      </c>
    </row>
    <row r="10" spans="1:13" ht="12.75">
      <c r="A10" s="57"/>
      <c r="B10" s="58"/>
      <c r="C10" s="58"/>
      <c r="D10" s="58"/>
      <c r="E10" s="57"/>
      <c r="F10" s="57"/>
      <c r="I10" s="349" t="s">
        <v>17</v>
      </c>
      <c r="J10" s="350"/>
      <c r="K10" s="350"/>
      <c r="L10" s="350"/>
      <c r="M10" s="70">
        <f>SUM(K8:K9)</f>
        <v>0</v>
      </c>
    </row>
    <row r="11" spans="1:13" ht="12.75">
      <c r="A11" s="57"/>
      <c r="B11" s="50"/>
      <c r="C11" s="58"/>
      <c r="D11" s="58"/>
      <c r="E11" s="57"/>
      <c r="F11" s="57"/>
      <c r="I11" s="349" t="s">
        <v>18</v>
      </c>
      <c r="J11" s="350"/>
      <c r="K11" s="350"/>
      <c r="L11" s="350"/>
      <c r="M11" s="70">
        <f>SUM(L8:L9)</f>
        <v>0</v>
      </c>
    </row>
    <row r="12" spans="1:13" ht="12.75">
      <c r="A12" s="57"/>
      <c r="B12" s="50" t="s">
        <v>67</v>
      </c>
      <c r="C12" s="58"/>
      <c r="D12" s="58"/>
      <c r="E12" s="57"/>
      <c r="F12" s="57"/>
      <c r="I12" s="349" t="s">
        <v>280</v>
      </c>
      <c r="J12" s="351"/>
      <c r="K12" s="351"/>
      <c r="L12" s="351"/>
      <c r="M12" s="71">
        <f>M10+M11</f>
        <v>0</v>
      </c>
    </row>
  </sheetData>
  <sheetProtection/>
  <mergeCells count="3">
    <mergeCell ref="I11:L11"/>
    <mergeCell ref="I12:L12"/>
    <mergeCell ref="I10:L10"/>
  </mergeCells>
  <printOptions/>
  <pageMargins left="0.75" right="0.75" top="1" bottom="1" header="0.5" footer="0.5"/>
  <pageSetup horizontalDpi="600" verticalDpi="600" orientation="landscape" paperSize="9" scale="87" r:id="rId1"/>
</worksheet>
</file>

<file path=xl/worksheets/sheet30.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75</v>
      </c>
      <c r="C4" s="86" t="s">
        <v>279</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376"/>
      <c r="B8" s="376"/>
      <c r="C8" s="376"/>
      <c r="D8" s="376"/>
      <c r="E8" s="376"/>
      <c r="F8" s="376"/>
      <c r="G8" s="376"/>
      <c r="H8" s="376"/>
      <c r="I8" s="376"/>
      <c r="J8" s="376"/>
      <c r="K8" s="376"/>
      <c r="L8" s="376"/>
      <c r="M8" s="376"/>
    </row>
    <row r="9" spans="1:13" ht="12.75">
      <c r="A9" s="73">
        <v>1</v>
      </c>
      <c r="B9" s="73" t="s">
        <v>239</v>
      </c>
      <c r="C9" s="82"/>
      <c r="D9" s="82"/>
      <c r="E9" s="73" t="s">
        <v>16</v>
      </c>
      <c r="F9" s="73">
        <v>2000</v>
      </c>
      <c r="G9" s="115"/>
      <c r="H9" s="78">
        <v>0.08</v>
      </c>
      <c r="I9" s="79">
        <f>G9*H9</f>
        <v>0</v>
      </c>
      <c r="J9" s="79">
        <f>G9+I9</f>
        <v>0</v>
      </c>
      <c r="K9" s="80">
        <f>F9*G9</f>
        <v>0</v>
      </c>
      <c r="L9" s="79">
        <f>K9*H9</f>
        <v>0</v>
      </c>
      <c r="M9" s="79">
        <f>K9+L9</f>
        <v>0</v>
      </c>
    </row>
    <row r="10" spans="1:13" ht="12.75">
      <c r="A10" s="73">
        <v>2</v>
      </c>
      <c r="B10" s="73" t="s">
        <v>240</v>
      </c>
      <c r="C10" s="82"/>
      <c r="D10" s="82"/>
      <c r="E10" s="73" t="s">
        <v>16</v>
      </c>
      <c r="F10" s="73">
        <v>1500</v>
      </c>
      <c r="G10" s="115"/>
      <c r="H10" s="78">
        <v>0.08</v>
      </c>
      <c r="I10" s="79">
        <f>G10*H10</f>
        <v>0</v>
      </c>
      <c r="J10" s="79">
        <f>G10+I10</f>
        <v>0</v>
      </c>
      <c r="K10" s="80">
        <f>F10*G10</f>
        <v>0</v>
      </c>
      <c r="L10" s="79">
        <f>K10*H10</f>
        <v>0</v>
      </c>
      <c r="M10" s="79">
        <f>K10+L10</f>
        <v>0</v>
      </c>
    </row>
    <row r="11" spans="1:13" ht="25.5">
      <c r="A11" s="73">
        <v>3</v>
      </c>
      <c r="B11" s="73" t="s">
        <v>241</v>
      </c>
      <c r="C11" s="82"/>
      <c r="D11" s="82"/>
      <c r="E11" s="73" t="s">
        <v>16</v>
      </c>
      <c r="F11" s="73">
        <v>10000</v>
      </c>
      <c r="G11" s="115"/>
      <c r="H11" s="78">
        <v>0.08</v>
      </c>
      <c r="I11" s="79">
        <f>G11*H11</f>
        <v>0</v>
      </c>
      <c r="J11" s="79">
        <f>G11+I11</f>
        <v>0</v>
      </c>
      <c r="K11" s="80">
        <f>F11*G11</f>
        <v>0</v>
      </c>
      <c r="L11" s="79">
        <f>K11*H11</f>
        <v>0</v>
      </c>
      <c r="M11" s="79">
        <f>K11+L11</f>
        <v>0</v>
      </c>
    </row>
    <row r="12" spans="1:13" ht="12.75">
      <c r="A12" s="73">
        <v>4</v>
      </c>
      <c r="B12" s="371" t="s">
        <v>242</v>
      </c>
      <c r="C12" s="381"/>
      <c r="D12" s="381"/>
      <c r="E12" s="381"/>
      <c r="F12" s="381"/>
      <c r="G12" s="381"/>
      <c r="H12" s="381"/>
      <c r="I12" s="381"/>
      <c r="J12" s="382"/>
      <c r="K12" s="143"/>
      <c r="L12" s="142"/>
      <c r="M12" s="142"/>
    </row>
    <row r="13" spans="1:13" ht="12.75">
      <c r="A13" s="73" t="s">
        <v>149</v>
      </c>
      <c r="B13" s="144" t="s">
        <v>243</v>
      </c>
      <c r="C13" s="81"/>
      <c r="D13" s="82"/>
      <c r="E13" s="73" t="s">
        <v>16</v>
      </c>
      <c r="F13" s="73">
        <v>100</v>
      </c>
      <c r="G13" s="115"/>
      <c r="H13" s="78">
        <v>0.23</v>
      </c>
      <c r="I13" s="79">
        <f>G13*H13</f>
        <v>0</v>
      </c>
      <c r="J13" s="79">
        <f>G13+I13</f>
        <v>0</v>
      </c>
      <c r="K13" s="80">
        <f>F13*G13</f>
        <v>0</v>
      </c>
      <c r="L13" s="79">
        <f>K13*H13</f>
        <v>0</v>
      </c>
      <c r="M13" s="79">
        <f>K13+L13</f>
        <v>0</v>
      </c>
    </row>
    <row r="14" spans="1:13" ht="12.75">
      <c r="A14" s="73" t="s">
        <v>150</v>
      </c>
      <c r="B14" s="144" t="s">
        <v>244</v>
      </c>
      <c r="C14" s="81"/>
      <c r="D14" s="82"/>
      <c r="E14" s="73" t="s">
        <v>16</v>
      </c>
      <c r="F14" s="73">
        <v>100</v>
      </c>
      <c r="G14" s="115"/>
      <c r="H14" s="78">
        <v>0.23</v>
      </c>
      <c r="I14" s="79">
        <f>G14*H14</f>
        <v>0</v>
      </c>
      <c r="J14" s="79">
        <f>G14+I14</f>
        <v>0</v>
      </c>
      <c r="K14" s="80">
        <f>F14*G14</f>
        <v>0</v>
      </c>
      <c r="L14" s="79">
        <f>K14*H14</f>
        <v>0</v>
      </c>
      <c r="M14" s="79">
        <f>K14+L14</f>
        <v>0</v>
      </c>
    </row>
    <row r="15" spans="1:13" ht="12.75">
      <c r="A15" s="73" t="s">
        <v>245</v>
      </c>
      <c r="B15" s="144" t="s">
        <v>246</v>
      </c>
      <c r="C15" s="81"/>
      <c r="D15" s="82"/>
      <c r="E15" s="73" t="s">
        <v>16</v>
      </c>
      <c r="F15" s="73">
        <v>100</v>
      </c>
      <c r="G15" s="115"/>
      <c r="H15" s="78">
        <v>0.23</v>
      </c>
      <c r="I15" s="79">
        <f>G15*H15</f>
        <v>0</v>
      </c>
      <c r="J15" s="79">
        <f>G15+I15</f>
        <v>0</v>
      </c>
      <c r="K15" s="80">
        <f>F15*G15</f>
        <v>0</v>
      </c>
      <c r="L15" s="79">
        <f>K15*H15</f>
        <v>0</v>
      </c>
      <c r="M15" s="79">
        <f>K15+L15</f>
        <v>0</v>
      </c>
    </row>
    <row r="16" spans="1:13" ht="12.75">
      <c r="A16" s="98"/>
      <c r="B16" s="99"/>
      <c r="C16" s="99"/>
      <c r="D16" s="99"/>
      <c r="E16" s="100"/>
      <c r="F16" s="100"/>
      <c r="G16" s="101"/>
      <c r="H16" s="100"/>
      <c r="I16" s="352" t="s">
        <v>17</v>
      </c>
      <c r="J16" s="353"/>
      <c r="K16" s="353"/>
      <c r="L16" s="364"/>
      <c r="M16" s="80">
        <f>SUM(K9:K15)</f>
        <v>0</v>
      </c>
    </row>
    <row r="17" spans="1:13" ht="12.75">
      <c r="A17" s="98"/>
      <c r="B17" s="86"/>
      <c r="C17" s="99"/>
      <c r="D17" s="99"/>
      <c r="E17" s="100"/>
      <c r="F17" s="100"/>
      <c r="G17" s="100"/>
      <c r="H17" s="100"/>
      <c r="I17" s="352" t="s">
        <v>18</v>
      </c>
      <c r="J17" s="353"/>
      <c r="K17" s="353"/>
      <c r="L17" s="364"/>
      <c r="M17" s="80">
        <f>SUM(L9:L15)</f>
        <v>0</v>
      </c>
    </row>
    <row r="18" spans="1:13" ht="12.75">
      <c r="A18" s="98"/>
      <c r="B18" s="86" t="s">
        <v>67</v>
      </c>
      <c r="C18" s="99"/>
      <c r="D18" s="99"/>
      <c r="E18" s="100"/>
      <c r="F18" s="100"/>
      <c r="G18" s="100"/>
      <c r="H18" s="100"/>
      <c r="I18" s="352" t="s">
        <v>20</v>
      </c>
      <c r="J18" s="354"/>
      <c r="K18" s="354"/>
      <c r="L18" s="365"/>
      <c r="M18" s="88">
        <f>M16+M17</f>
        <v>0</v>
      </c>
    </row>
  </sheetData>
  <sheetProtection/>
  <mergeCells count="5">
    <mergeCell ref="I17:L17"/>
    <mergeCell ref="I18:L18"/>
    <mergeCell ref="A8:M8"/>
    <mergeCell ref="B12:J12"/>
    <mergeCell ref="I16:L16"/>
  </mergeCells>
  <printOptions/>
  <pageMargins left="0.75" right="0.75" top="1" bottom="1" header="0.5" footer="0.5"/>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dimension ref="A1:M19"/>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77</v>
      </c>
      <c r="C4" s="120" t="s">
        <v>158</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376" t="s">
        <v>287</v>
      </c>
      <c r="B8" s="376"/>
      <c r="C8" s="376"/>
      <c r="D8" s="376"/>
      <c r="E8" s="376"/>
      <c r="F8" s="376"/>
      <c r="G8" s="376"/>
      <c r="H8" s="376"/>
      <c r="I8" s="376"/>
      <c r="J8" s="376"/>
      <c r="K8" s="376"/>
      <c r="L8" s="376"/>
      <c r="M8" s="376"/>
    </row>
    <row r="9" spans="1:13" ht="12.75">
      <c r="A9" s="73">
        <v>1</v>
      </c>
      <c r="B9" s="82" t="s">
        <v>314</v>
      </c>
      <c r="C9" s="82"/>
      <c r="D9" s="82"/>
      <c r="E9" s="73" t="s">
        <v>16</v>
      </c>
      <c r="F9" s="73">
        <v>320</v>
      </c>
      <c r="G9" s="103"/>
      <c r="H9" s="78">
        <v>0.08</v>
      </c>
      <c r="I9" s="79">
        <f>G9*H9</f>
        <v>0</v>
      </c>
      <c r="J9" s="79">
        <f>G9+I9</f>
        <v>0</v>
      </c>
      <c r="K9" s="80">
        <f>F9*G9</f>
        <v>0</v>
      </c>
      <c r="L9" s="79">
        <f>K9*H9</f>
        <v>0</v>
      </c>
      <c r="M9" s="79">
        <f>K9+L9</f>
        <v>0</v>
      </c>
    </row>
    <row r="10" spans="1:13" ht="12.75">
      <c r="A10" s="73">
        <v>2</v>
      </c>
      <c r="B10" s="82" t="s">
        <v>285</v>
      </c>
      <c r="C10" s="82"/>
      <c r="D10" s="82"/>
      <c r="E10" s="73" t="s">
        <v>16</v>
      </c>
      <c r="F10" s="73">
        <v>1000</v>
      </c>
      <c r="G10" s="103"/>
      <c r="H10" s="78">
        <v>0.08</v>
      </c>
      <c r="I10" s="79">
        <f>G10*H10</f>
        <v>0</v>
      </c>
      <c r="J10" s="79">
        <f>G10+I10</f>
        <v>0</v>
      </c>
      <c r="K10" s="80">
        <f>F10*G10</f>
        <v>0</v>
      </c>
      <c r="L10" s="79">
        <f>K10*H10</f>
        <v>0</v>
      </c>
      <c r="M10" s="79">
        <f>K10+L10</f>
        <v>0</v>
      </c>
    </row>
    <row r="11" spans="1:13" ht="12.75">
      <c r="A11" s="73">
        <v>3</v>
      </c>
      <c r="B11" s="82" t="s">
        <v>159</v>
      </c>
      <c r="C11" s="82"/>
      <c r="D11" s="82"/>
      <c r="E11" s="73" t="s">
        <v>16</v>
      </c>
      <c r="F11" s="73">
        <v>500</v>
      </c>
      <c r="G11" s="103"/>
      <c r="H11" s="78">
        <v>0.08</v>
      </c>
      <c r="I11" s="79">
        <f>G11*H11</f>
        <v>0</v>
      </c>
      <c r="J11" s="79">
        <f>G11+I11</f>
        <v>0</v>
      </c>
      <c r="K11" s="80">
        <f>F11*G11</f>
        <v>0</v>
      </c>
      <c r="L11" s="79">
        <f>K11*H11</f>
        <v>0</v>
      </c>
      <c r="M11" s="79">
        <f>K11+L11</f>
        <v>0</v>
      </c>
    </row>
    <row r="12" spans="1:13" ht="12.75">
      <c r="A12" s="376" t="s">
        <v>286</v>
      </c>
      <c r="B12" s="376"/>
      <c r="C12" s="376"/>
      <c r="D12" s="376"/>
      <c r="E12" s="376"/>
      <c r="F12" s="376"/>
      <c r="G12" s="376"/>
      <c r="H12" s="376"/>
      <c r="I12" s="376"/>
      <c r="J12" s="376"/>
      <c r="K12" s="376"/>
      <c r="L12" s="376"/>
      <c r="M12" s="376"/>
    </row>
    <row r="13" spans="1:13" ht="12.75">
      <c r="A13" s="73">
        <v>1</v>
      </c>
      <c r="B13" s="82" t="s">
        <v>314</v>
      </c>
      <c r="C13" s="82"/>
      <c r="D13" s="82"/>
      <c r="E13" s="73" t="s">
        <v>16</v>
      </c>
      <c r="F13" s="73">
        <v>5</v>
      </c>
      <c r="G13" s="103"/>
      <c r="H13" s="78">
        <v>0.08</v>
      </c>
      <c r="I13" s="79">
        <f>G13*H13</f>
        <v>0</v>
      </c>
      <c r="J13" s="79">
        <f>G13+I13</f>
        <v>0</v>
      </c>
      <c r="K13" s="80">
        <f>F13*G13</f>
        <v>0</v>
      </c>
      <c r="L13" s="79">
        <f>K13*H13</f>
        <v>0</v>
      </c>
      <c r="M13" s="79">
        <f>K13+L13</f>
        <v>0</v>
      </c>
    </row>
    <row r="14" spans="1:13" ht="12.75">
      <c r="A14" s="73">
        <v>2</v>
      </c>
      <c r="B14" s="82" t="s">
        <v>285</v>
      </c>
      <c r="C14" s="82"/>
      <c r="D14" s="82"/>
      <c r="E14" s="73" t="s">
        <v>16</v>
      </c>
      <c r="F14" s="73">
        <v>10</v>
      </c>
      <c r="G14" s="103"/>
      <c r="H14" s="78">
        <v>0.08</v>
      </c>
      <c r="I14" s="79">
        <f>G14*H14</f>
        <v>0</v>
      </c>
      <c r="J14" s="79">
        <f>G14+I14</f>
        <v>0</v>
      </c>
      <c r="K14" s="80">
        <f>F14*G14</f>
        <v>0</v>
      </c>
      <c r="L14" s="79">
        <f>K14*H14</f>
        <v>0</v>
      </c>
      <c r="M14" s="79">
        <f>K14+L14</f>
        <v>0</v>
      </c>
    </row>
    <row r="15" spans="1:13" ht="12.75">
      <c r="A15" s="73">
        <v>3</v>
      </c>
      <c r="B15" s="82" t="s">
        <v>159</v>
      </c>
      <c r="C15" s="82"/>
      <c r="D15" s="82"/>
      <c r="E15" s="73" t="s">
        <v>16</v>
      </c>
      <c r="F15" s="73">
        <v>10</v>
      </c>
      <c r="G15" s="103"/>
      <c r="H15" s="78">
        <v>0.08</v>
      </c>
      <c r="I15" s="79">
        <f>G15*H15</f>
        <v>0</v>
      </c>
      <c r="J15" s="79">
        <f>G15+I15</f>
        <v>0</v>
      </c>
      <c r="K15" s="80">
        <f>F15*G15</f>
        <v>0</v>
      </c>
      <c r="L15" s="79">
        <f>K15*H15</f>
        <v>0</v>
      </c>
      <c r="M15" s="79">
        <f>K15+L15</f>
        <v>0</v>
      </c>
    </row>
    <row r="16" spans="1:13" ht="12.75">
      <c r="A16" s="73">
        <v>4</v>
      </c>
      <c r="B16" s="82" t="s">
        <v>160</v>
      </c>
      <c r="C16" s="82"/>
      <c r="D16" s="82"/>
      <c r="E16" s="73" t="s">
        <v>16</v>
      </c>
      <c r="F16" s="73">
        <v>40</v>
      </c>
      <c r="G16" s="103"/>
      <c r="H16" s="78">
        <v>0.08</v>
      </c>
      <c r="I16" s="79">
        <f>G16*H16</f>
        <v>0</v>
      </c>
      <c r="J16" s="79">
        <f>G16+I16</f>
        <v>0</v>
      </c>
      <c r="K16" s="80">
        <f>F16*G16</f>
        <v>0</v>
      </c>
      <c r="L16" s="79">
        <f>K16*H16</f>
        <v>0</v>
      </c>
      <c r="M16" s="79">
        <f>K16+L16</f>
        <v>0</v>
      </c>
    </row>
    <row r="17" spans="1:13" ht="12.75" customHeight="1">
      <c r="A17" s="124"/>
      <c r="B17" s="124"/>
      <c r="C17" s="124"/>
      <c r="D17" s="124"/>
      <c r="E17" s="124"/>
      <c r="F17" s="100"/>
      <c r="G17" s="101"/>
      <c r="H17" s="125"/>
      <c r="I17" s="352" t="s">
        <v>17</v>
      </c>
      <c r="J17" s="353"/>
      <c r="K17" s="353"/>
      <c r="L17" s="364"/>
      <c r="M17" s="80">
        <f>SUM(K9:K11)+SUM(K13:K16)</f>
        <v>0</v>
      </c>
    </row>
    <row r="18" spans="1:13" ht="12.75" customHeight="1">
      <c r="A18" s="124"/>
      <c r="B18" s="86"/>
      <c r="C18" s="124"/>
      <c r="D18" s="124"/>
      <c r="E18" s="124"/>
      <c r="F18" s="100"/>
      <c r="G18" s="101"/>
      <c r="H18" s="125"/>
      <c r="I18" s="352" t="s">
        <v>18</v>
      </c>
      <c r="J18" s="353"/>
      <c r="K18" s="353"/>
      <c r="L18" s="364"/>
      <c r="M18" s="80">
        <f>SUM(L9:L11)+SUM(L13:L16)</f>
        <v>0</v>
      </c>
    </row>
    <row r="19" spans="1:13" ht="12.75" customHeight="1">
      <c r="A19" s="124"/>
      <c r="B19" s="86" t="s">
        <v>67</v>
      </c>
      <c r="C19" s="124"/>
      <c r="D19" s="124"/>
      <c r="E19" s="124"/>
      <c r="F19" s="100"/>
      <c r="G19" s="101"/>
      <c r="H19" s="125"/>
      <c r="I19" s="375" t="s">
        <v>69</v>
      </c>
      <c r="J19" s="354"/>
      <c r="K19" s="354"/>
      <c r="L19" s="365"/>
      <c r="M19" s="88">
        <f>M17+M18</f>
        <v>0</v>
      </c>
    </row>
  </sheetData>
  <sheetProtection/>
  <mergeCells count="5">
    <mergeCell ref="I19:L19"/>
    <mergeCell ref="A8:M8"/>
    <mergeCell ref="A12:M12"/>
    <mergeCell ref="I17:L17"/>
    <mergeCell ref="I18:L18"/>
  </mergeCells>
  <printOptions/>
  <pageMargins left="0.75" right="0.75" top="1" bottom="1" header="0.5" footer="0.5"/>
  <pageSetup horizontalDpi="600" verticalDpi="600" orientation="landscape" paperSize="9" scale="85" r:id="rId1"/>
</worksheet>
</file>

<file path=xl/worksheets/sheet32.xml><?xml version="1.0" encoding="utf-8"?>
<worksheet xmlns="http://schemas.openxmlformats.org/spreadsheetml/2006/main" xmlns:r="http://schemas.openxmlformats.org/officeDocument/2006/relationships">
  <dimension ref="A1:M15"/>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6"/>
      <c r="B4" s="86" t="s">
        <v>82</v>
      </c>
      <c r="C4" s="99" t="s">
        <v>105</v>
      </c>
      <c r="D4" s="66"/>
      <c r="E4" s="66"/>
      <c r="F4" s="66"/>
      <c r="G4" s="66"/>
      <c r="H4" s="66"/>
      <c r="I4" s="66"/>
      <c r="J4" s="66"/>
      <c r="K4" s="66"/>
      <c r="L4" s="66"/>
      <c r="M4" s="67"/>
    </row>
    <row r="5" spans="1:13" ht="12.75">
      <c r="A5" s="66"/>
      <c r="B5" s="86"/>
      <c r="C5" s="99"/>
      <c r="D5" s="66"/>
      <c r="E5" s="66"/>
      <c r="F5" s="66"/>
      <c r="G5" s="66"/>
      <c r="H5" s="66"/>
      <c r="I5" s="66"/>
      <c r="J5" s="66"/>
      <c r="K5" s="66"/>
      <c r="L5" s="66"/>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73" t="s">
        <v>106</v>
      </c>
      <c r="B8" s="376" t="s">
        <v>107</v>
      </c>
      <c r="C8" s="376"/>
      <c r="D8" s="376"/>
      <c r="E8" s="376"/>
      <c r="F8" s="376"/>
      <c r="G8" s="376"/>
      <c r="H8" s="376"/>
      <c r="I8" s="376"/>
      <c r="J8" s="376"/>
      <c r="K8" s="376"/>
      <c r="L8" s="376"/>
      <c r="M8" s="376"/>
    </row>
    <row r="9" spans="1:13" ht="12.75">
      <c r="A9" s="73">
        <v>1</v>
      </c>
      <c r="B9" s="73" t="s">
        <v>108</v>
      </c>
      <c r="C9" s="73"/>
      <c r="D9" s="73"/>
      <c r="E9" s="73" t="s">
        <v>16</v>
      </c>
      <c r="F9" s="73">
        <v>10</v>
      </c>
      <c r="G9" s="79"/>
      <c r="H9" s="78">
        <v>0.08</v>
      </c>
      <c r="I9" s="79">
        <f>G9*H9</f>
        <v>0</v>
      </c>
      <c r="J9" s="79">
        <f>G9+I9</f>
        <v>0</v>
      </c>
      <c r="K9" s="80">
        <f>F9*G9</f>
        <v>0</v>
      </c>
      <c r="L9" s="79">
        <f>K9*H9</f>
        <v>0</v>
      </c>
      <c r="M9" s="79">
        <f>K9+L9</f>
        <v>0</v>
      </c>
    </row>
    <row r="10" spans="1:13" ht="12.75">
      <c r="A10" s="73">
        <v>2</v>
      </c>
      <c r="B10" s="73" t="s">
        <v>109</v>
      </c>
      <c r="C10" s="73"/>
      <c r="D10" s="73"/>
      <c r="E10" s="73" t="s">
        <v>16</v>
      </c>
      <c r="F10" s="73">
        <v>10</v>
      </c>
      <c r="G10" s="79"/>
      <c r="H10" s="78">
        <v>0.08</v>
      </c>
      <c r="I10" s="79">
        <f>G10*H10</f>
        <v>0</v>
      </c>
      <c r="J10" s="79">
        <f>G10+I10</f>
        <v>0</v>
      </c>
      <c r="K10" s="80">
        <f>F10*G10</f>
        <v>0</v>
      </c>
      <c r="L10" s="79">
        <f>K10*H10</f>
        <v>0</v>
      </c>
      <c r="M10" s="79">
        <f>K10+L10</f>
        <v>0</v>
      </c>
    </row>
    <row r="11" spans="1:13" ht="12.75">
      <c r="A11" s="73">
        <v>3</v>
      </c>
      <c r="B11" s="73" t="s">
        <v>110</v>
      </c>
      <c r="C11" s="73"/>
      <c r="D11" s="73"/>
      <c r="E11" s="73" t="s">
        <v>16</v>
      </c>
      <c r="F11" s="73">
        <v>10</v>
      </c>
      <c r="G11" s="79"/>
      <c r="H11" s="78">
        <v>0.08</v>
      </c>
      <c r="I11" s="79">
        <f>G11*H11</f>
        <v>0</v>
      </c>
      <c r="J11" s="79">
        <f>G11+I11</f>
        <v>0</v>
      </c>
      <c r="K11" s="80">
        <f>F11*G11</f>
        <v>0</v>
      </c>
      <c r="L11" s="79">
        <f>K11*H11</f>
        <v>0</v>
      </c>
      <c r="M11" s="79">
        <f>K11+L11</f>
        <v>0</v>
      </c>
    </row>
    <row r="12" spans="1:13" ht="12.75">
      <c r="A12" s="73">
        <v>4</v>
      </c>
      <c r="B12" s="73" t="s">
        <v>111</v>
      </c>
      <c r="C12" s="73"/>
      <c r="D12" s="73"/>
      <c r="E12" s="73" t="s">
        <v>16</v>
      </c>
      <c r="F12" s="73">
        <v>10</v>
      </c>
      <c r="G12" s="79"/>
      <c r="H12" s="78">
        <v>0.08</v>
      </c>
      <c r="I12" s="79">
        <f>G12*H12</f>
        <v>0</v>
      </c>
      <c r="J12" s="79">
        <f>G12+I12</f>
        <v>0</v>
      </c>
      <c r="K12" s="80">
        <f>F12*G12</f>
        <v>0</v>
      </c>
      <c r="L12" s="79">
        <f>K12*H12</f>
        <v>0</v>
      </c>
      <c r="M12" s="79">
        <f>K12+L12</f>
        <v>0</v>
      </c>
    </row>
    <row r="13" spans="1:13" ht="12.75">
      <c r="A13" s="84"/>
      <c r="B13" s="84"/>
      <c r="C13" s="84"/>
      <c r="D13" s="84"/>
      <c r="E13" s="84"/>
      <c r="F13" s="84"/>
      <c r="G13" s="101"/>
      <c r="H13" s="125"/>
      <c r="I13" s="352" t="s">
        <v>17</v>
      </c>
      <c r="J13" s="353"/>
      <c r="K13" s="353"/>
      <c r="L13" s="364"/>
      <c r="M13" s="80">
        <f>K9+K10+K11+K12</f>
        <v>0</v>
      </c>
    </row>
    <row r="14" spans="1:13" ht="12.75">
      <c r="A14" s="84"/>
      <c r="B14" s="86"/>
      <c r="C14" s="84"/>
      <c r="D14" s="84"/>
      <c r="E14" s="84"/>
      <c r="F14" s="84"/>
      <c r="G14" s="101"/>
      <c r="H14" s="125"/>
      <c r="I14" s="352" t="s">
        <v>18</v>
      </c>
      <c r="J14" s="353"/>
      <c r="K14" s="353"/>
      <c r="L14" s="364"/>
      <c r="M14" s="80">
        <f>L9+L10+L11+L12</f>
        <v>0</v>
      </c>
    </row>
    <row r="15" spans="1:13" ht="12.75">
      <c r="A15" s="65"/>
      <c r="B15" s="86" t="s">
        <v>67</v>
      </c>
      <c r="C15" s="65"/>
      <c r="D15" s="65"/>
      <c r="E15" s="86"/>
      <c r="F15" s="86"/>
      <c r="G15" s="101"/>
      <c r="H15" s="125"/>
      <c r="I15" s="375" t="s">
        <v>69</v>
      </c>
      <c r="J15" s="354"/>
      <c r="K15" s="354"/>
      <c r="L15" s="365"/>
      <c r="M15" s="88">
        <f>M13+M14</f>
        <v>0</v>
      </c>
    </row>
  </sheetData>
  <sheetProtection/>
  <mergeCells count="4">
    <mergeCell ref="B8:M8"/>
    <mergeCell ref="I13:L13"/>
    <mergeCell ref="I14:L14"/>
    <mergeCell ref="I15:L15"/>
  </mergeCells>
  <printOptions/>
  <pageMargins left="0.75" right="0.75" top="1" bottom="1" header="0.5" footer="0.5"/>
  <pageSetup horizontalDpi="600" verticalDpi="600" orientation="landscape" paperSize="9" scale="85" r:id="rId1"/>
</worksheet>
</file>

<file path=xl/worksheets/sheet33.xml><?xml version="1.0" encoding="utf-8"?>
<worksheet xmlns="http://schemas.openxmlformats.org/spreadsheetml/2006/main" xmlns:r="http://schemas.openxmlformats.org/officeDocument/2006/relationships">
  <dimension ref="A1:M15"/>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86</v>
      </c>
      <c r="C4" s="86" t="s">
        <v>113</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73" t="s">
        <v>114</v>
      </c>
      <c r="B8" s="376" t="s">
        <v>115</v>
      </c>
      <c r="C8" s="376"/>
      <c r="D8" s="376"/>
      <c r="E8" s="376"/>
      <c r="F8" s="376"/>
      <c r="G8" s="376"/>
      <c r="H8" s="376"/>
      <c r="I8" s="376"/>
      <c r="J8" s="376"/>
      <c r="K8" s="376"/>
      <c r="L8" s="376"/>
      <c r="M8" s="376"/>
    </row>
    <row r="9" spans="1:13" ht="12.75">
      <c r="A9" s="73">
        <v>1</v>
      </c>
      <c r="B9" s="73" t="s">
        <v>116</v>
      </c>
      <c r="C9" s="73"/>
      <c r="D9" s="73"/>
      <c r="E9" s="73" t="s">
        <v>16</v>
      </c>
      <c r="F9" s="73">
        <v>6</v>
      </c>
      <c r="G9" s="79"/>
      <c r="H9" s="78">
        <v>0.08</v>
      </c>
      <c r="I9" s="79">
        <f>G9*H9</f>
        <v>0</v>
      </c>
      <c r="J9" s="79">
        <f>G9+I9</f>
        <v>0</v>
      </c>
      <c r="K9" s="80">
        <f>F9*G9</f>
        <v>0</v>
      </c>
      <c r="L9" s="79">
        <f>K9*H9</f>
        <v>0</v>
      </c>
      <c r="M9" s="79">
        <f>K9+L9</f>
        <v>0</v>
      </c>
    </row>
    <row r="10" spans="1:13" ht="12.75">
      <c r="A10" s="73">
        <v>2</v>
      </c>
      <c r="B10" s="73" t="s">
        <v>117</v>
      </c>
      <c r="C10" s="73"/>
      <c r="D10" s="73"/>
      <c r="E10" s="73" t="s">
        <v>16</v>
      </c>
      <c r="F10" s="73">
        <v>6</v>
      </c>
      <c r="G10" s="79"/>
      <c r="H10" s="78">
        <v>0.08</v>
      </c>
      <c r="I10" s="79">
        <f>G10*H10</f>
        <v>0</v>
      </c>
      <c r="J10" s="79">
        <f>G10+I10</f>
        <v>0</v>
      </c>
      <c r="K10" s="80">
        <f>F10*G10</f>
        <v>0</v>
      </c>
      <c r="L10" s="79">
        <f>K10*H10</f>
        <v>0</v>
      </c>
      <c r="M10" s="79">
        <f>K10+L10</f>
        <v>0</v>
      </c>
    </row>
    <row r="11" spans="1:13" ht="12.75">
      <c r="A11" s="73">
        <v>3</v>
      </c>
      <c r="B11" s="73" t="s">
        <v>118</v>
      </c>
      <c r="C11" s="73"/>
      <c r="D11" s="73"/>
      <c r="E11" s="73" t="s">
        <v>16</v>
      </c>
      <c r="F11" s="73">
        <v>6</v>
      </c>
      <c r="G11" s="79"/>
      <c r="H11" s="78">
        <v>0.08</v>
      </c>
      <c r="I11" s="79">
        <f>G11*H11</f>
        <v>0</v>
      </c>
      <c r="J11" s="79">
        <f>G11+I11</f>
        <v>0</v>
      </c>
      <c r="K11" s="80">
        <f>F11*G11</f>
        <v>0</v>
      </c>
      <c r="L11" s="79">
        <f>K11*H11</f>
        <v>0</v>
      </c>
      <c r="M11" s="79">
        <f>K11+L11</f>
        <v>0</v>
      </c>
    </row>
    <row r="12" spans="1:13" ht="12.75">
      <c r="A12" s="73">
        <v>4</v>
      </c>
      <c r="B12" s="73" t="s">
        <v>119</v>
      </c>
      <c r="C12" s="73"/>
      <c r="D12" s="73"/>
      <c r="E12" s="73" t="s">
        <v>16</v>
      </c>
      <c r="F12" s="73">
        <v>6</v>
      </c>
      <c r="G12" s="79"/>
      <c r="H12" s="78">
        <v>0.08</v>
      </c>
      <c r="I12" s="79">
        <f>G12*H12</f>
        <v>0</v>
      </c>
      <c r="J12" s="79">
        <f>G12+I12</f>
        <v>0</v>
      </c>
      <c r="K12" s="80">
        <f>F12*G12</f>
        <v>0</v>
      </c>
      <c r="L12" s="79">
        <f>K12*H12</f>
        <v>0</v>
      </c>
      <c r="M12" s="79">
        <f>K12+L12</f>
        <v>0</v>
      </c>
    </row>
    <row r="13" spans="1:13" ht="12.75">
      <c r="A13" s="84"/>
      <c r="B13" s="84"/>
      <c r="C13" s="84"/>
      <c r="D13" s="84"/>
      <c r="E13" s="84"/>
      <c r="F13" s="84"/>
      <c r="G13" s="101"/>
      <c r="H13" s="125"/>
      <c r="I13" s="383" t="s">
        <v>17</v>
      </c>
      <c r="J13" s="384"/>
      <c r="K13" s="384"/>
      <c r="L13" s="385"/>
      <c r="M13" s="80">
        <f>SUM(K9:K12)</f>
        <v>0</v>
      </c>
    </row>
    <row r="14" spans="1:13" ht="12.75">
      <c r="A14" s="84"/>
      <c r="B14" s="86"/>
      <c r="C14" s="84"/>
      <c r="D14" s="84"/>
      <c r="E14" s="84"/>
      <c r="F14" s="84"/>
      <c r="G14" s="101"/>
      <c r="H14" s="125"/>
      <c r="I14" s="383" t="s">
        <v>18</v>
      </c>
      <c r="J14" s="384"/>
      <c r="K14" s="384"/>
      <c r="L14" s="385"/>
      <c r="M14" s="80">
        <f>SUM(L9:L12)</f>
        <v>0</v>
      </c>
    </row>
    <row r="15" spans="1:13" ht="12.75">
      <c r="A15" s="124"/>
      <c r="B15" s="86" t="s">
        <v>67</v>
      </c>
      <c r="C15" s="100"/>
      <c r="D15" s="100"/>
      <c r="E15" s="100"/>
      <c r="F15" s="100"/>
      <c r="G15" s="101"/>
      <c r="H15" s="125"/>
      <c r="I15" s="371" t="s">
        <v>69</v>
      </c>
      <c r="J15" s="372"/>
      <c r="K15" s="372"/>
      <c r="L15" s="373"/>
      <c r="M15" s="88">
        <f>M13+M14</f>
        <v>0</v>
      </c>
    </row>
  </sheetData>
  <sheetProtection/>
  <mergeCells count="4">
    <mergeCell ref="B8:M8"/>
    <mergeCell ref="I13:L13"/>
    <mergeCell ref="I14:L14"/>
    <mergeCell ref="I15:L15"/>
  </mergeCells>
  <printOptions/>
  <pageMargins left="0.75" right="0.75" top="1" bottom="1" header="0.5" footer="0.5"/>
  <pageSetup horizontalDpi="600" verticalDpi="600" orientation="landscape" paperSize="9" scale="85" r:id="rId1"/>
</worksheet>
</file>

<file path=xl/worksheets/sheet34.xml><?xml version="1.0" encoding="utf-8"?>
<worksheet xmlns="http://schemas.openxmlformats.org/spreadsheetml/2006/main" xmlns:r="http://schemas.openxmlformats.org/officeDocument/2006/relationships">
  <dimension ref="A1:M15"/>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87</v>
      </c>
      <c r="C4" s="120" t="s">
        <v>198</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386" t="s">
        <v>199</v>
      </c>
      <c r="B8" s="387"/>
      <c r="C8" s="387"/>
      <c r="D8" s="387"/>
      <c r="E8" s="388"/>
      <c r="F8" s="388"/>
      <c r="G8" s="388"/>
      <c r="H8" s="388"/>
      <c r="I8" s="388"/>
      <c r="J8" s="388"/>
      <c r="K8" s="388"/>
      <c r="L8" s="388"/>
      <c r="M8" s="389"/>
    </row>
    <row r="9" spans="1:13" ht="12.75">
      <c r="A9" s="113">
        <v>1</v>
      </c>
      <c r="B9" s="116" t="s">
        <v>200</v>
      </c>
      <c r="C9" s="113"/>
      <c r="D9" s="113"/>
      <c r="E9" s="73" t="s">
        <v>16</v>
      </c>
      <c r="F9" s="148">
        <v>500</v>
      </c>
      <c r="G9" s="115"/>
      <c r="H9" s="78">
        <v>0.08</v>
      </c>
      <c r="I9" s="79">
        <f>G9*H9</f>
        <v>0</v>
      </c>
      <c r="J9" s="79">
        <f>G9+I9</f>
        <v>0</v>
      </c>
      <c r="K9" s="80">
        <f>F9*G9</f>
        <v>0</v>
      </c>
      <c r="L9" s="79">
        <f>K9*H9</f>
        <v>0</v>
      </c>
      <c r="M9" s="79">
        <f>K9+L9</f>
        <v>0</v>
      </c>
    </row>
    <row r="10" spans="1:13" ht="12.75">
      <c r="A10" s="371" t="s">
        <v>201</v>
      </c>
      <c r="B10" s="390"/>
      <c r="C10" s="390"/>
      <c r="D10" s="390"/>
      <c r="E10" s="391"/>
      <c r="F10" s="391"/>
      <c r="G10" s="391"/>
      <c r="H10" s="391"/>
      <c r="I10" s="391"/>
      <c r="J10" s="391"/>
      <c r="K10" s="391"/>
      <c r="L10" s="391"/>
      <c r="M10" s="392"/>
    </row>
    <row r="11" spans="1:13" ht="12.75">
      <c r="A11" s="113">
        <v>1</v>
      </c>
      <c r="B11" s="116" t="s">
        <v>202</v>
      </c>
      <c r="C11" s="113"/>
      <c r="D11" s="113"/>
      <c r="E11" s="73" t="s">
        <v>16</v>
      </c>
      <c r="F11" s="148">
        <v>500</v>
      </c>
      <c r="G11" s="115"/>
      <c r="H11" s="78">
        <v>0.08</v>
      </c>
      <c r="I11" s="79">
        <f>G11*H11</f>
        <v>0</v>
      </c>
      <c r="J11" s="79">
        <f>G11+I11</f>
        <v>0</v>
      </c>
      <c r="K11" s="80">
        <f>F11*G11</f>
        <v>0</v>
      </c>
      <c r="L11" s="79">
        <f>K11*H11</f>
        <v>0</v>
      </c>
      <c r="M11" s="79">
        <f>K11+L11</f>
        <v>0</v>
      </c>
    </row>
    <row r="12" spans="1:13" ht="12.75">
      <c r="A12" s="124"/>
      <c r="B12" s="124"/>
      <c r="C12" s="124"/>
      <c r="D12" s="124"/>
      <c r="E12" s="124"/>
      <c r="F12" s="124"/>
      <c r="G12" s="101"/>
      <c r="H12" s="125"/>
      <c r="I12" s="352" t="s">
        <v>17</v>
      </c>
      <c r="J12" s="353"/>
      <c r="K12" s="353"/>
      <c r="L12" s="364"/>
      <c r="M12" s="80">
        <f>K9+K11</f>
        <v>0</v>
      </c>
    </row>
    <row r="13" spans="1:13" ht="12.75">
      <c r="A13" s="124"/>
      <c r="B13" s="86"/>
      <c r="C13" s="124"/>
      <c r="D13" s="124"/>
      <c r="E13" s="124"/>
      <c r="F13" s="124"/>
      <c r="G13" s="101"/>
      <c r="H13" s="125"/>
      <c r="I13" s="352" t="s">
        <v>18</v>
      </c>
      <c r="J13" s="353"/>
      <c r="K13" s="353"/>
      <c r="L13" s="364"/>
      <c r="M13" s="80">
        <f>L9+L11</f>
        <v>0</v>
      </c>
    </row>
    <row r="14" spans="1:13" ht="12.75">
      <c r="A14" s="124"/>
      <c r="B14" s="86" t="s">
        <v>67</v>
      </c>
      <c r="C14" s="124"/>
      <c r="D14" s="124"/>
      <c r="E14" s="124"/>
      <c r="F14" s="124"/>
      <c r="G14" s="101"/>
      <c r="H14" s="125"/>
      <c r="I14" s="375" t="s">
        <v>69</v>
      </c>
      <c r="J14" s="377"/>
      <c r="K14" s="377"/>
      <c r="L14" s="365"/>
      <c r="M14" s="88">
        <f>M12+M13</f>
        <v>0</v>
      </c>
    </row>
    <row r="15" spans="1:13" ht="12.75">
      <c r="A15" s="64"/>
      <c r="B15" s="66"/>
      <c r="C15" s="66"/>
      <c r="D15" s="66"/>
      <c r="E15" s="67"/>
      <c r="F15" s="67"/>
      <c r="G15" s="67"/>
      <c r="H15" s="67"/>
      <c r="I15" s="67"/>
      <c r="J15" s="67"/>
      <c r="K15" s="67"/>
      <c r="L15" s="67"/>
      <c r="M15" s="67"/>
    </row>
  </sheetData>
  <sheetProtection/>
  <mergeCells count="5">
    <mergeCell ref="A8:M8"/>
    <mergeCell ref="A10:M10"/>
    <mergeCell ref="I12:L12"/>
    <mergeCell ref="I13:L13"/>
    <mergeCell ref="I14:L14"/>
  </mergeCells>
  <printOptions/>
  <pageMargins left="0.75" right="0.75" top="1" bottom="1" header="0.5" footer="0.5"/>
  <pageSetup horizontalDpi="600" verticalDpi="600" orientation="landscape" paperSize="9" scale="85" r:id="rId1"/>
</worksheet>
</file>

<file path=xl/worksheets/sheet35.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88</v>
      </c>
      <c r="C4" s="86" t="s">
        <v>72</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3">
        <v>1</v>
      </c>
      <c r="B8" s="82" t="s">
        <v>73</v>
      </c>
      <c r="C8" s="151"/>
      <c r="D8" s="151"/>
      <c r="E8" s="73" t="s">
        <v>16</v>
      </c>
      <c r="F8" s="73">
        <v>25</v>
      </c>
      <c r="G8" s="96"/>
      <c r="H8" s="78">
        <v>0.08</v>
      </c>
      <c r="I8" s="79">
        <f>G8*H8</f>
        <v>0</v>
      </c>
      <c r="J8" s="79">
        <f>G8+I8</f>
        <v>0</v>
      </c>
      <c r="K8" s="80">
        <f>F8*G8</f>
        <v>0</v>
      </c>
      <c r="L8" s="79">
        <f>K8*H8</f>
        <v>0</v>
      </c>
      <c r="M8" s="79">
        <f>K8+L8</f>
        <v>0</v>
      </c>
    </row>
    <row r="9" spans="1:13" ht="25.5">
      <c r="A9" s="73">
        <v>2</v>
      </c>
      <c r="B9" s="338" t="s">
        <v>74</v>
      </c>
      <c r="C9" s="151"/>
      <c r="D9" s="151"/>
      <c r="E9" s="73" t="s">
        <v>16</v>
      </c>
      <c r="F9" s="73">
        <v>25</v>
      </c>
      <c r="G9" s="96"/>
      <c r="H9" s="78">
        <v>0.08</v>
      </c>
      <c r="I9" s="79">
        <f>G9*H9</f>
        <v>0</v>
      </c>
      <c r="J9" s="79">
        <f>G9+I9</f>
        <v>0</v>
      </c>
      <c r="K9" s="80">
        <f>F9*G9</f>
        <v>0</v>
      </c>
      <c r="L9" s="79">
        <f>K9*H9</f>
        <v>0</v>
      </c>
      <c r="M9" s="79">
        <f>K9+L9</f>
        <v>0</v>
      </c>
    </row>
    <row r="10" spans="1:13" ht="12.75">
      <c r="A10" s="84"/>
      <c r="B10" s="152"/>
      <c r="C10" s="152"/>
      <c r="D10" s="152"/>
      <c r="E10" s="84"/>
      <c r="F10" s="84"/>
      <c r="G10" s="101"/>
      <c r="H10" s="125"/>
      <c r="I10" s="355" t="s">
        <v>17</v>
      </c>
      <c r="J10" s="359"/>
      <c r="K10" s="359"/>
      <c r="L10" s="359"/>
      <c r="M10" s="104">
        <f>SUM(K8:K9)</f>
        <v>0</v>
      </c>
    </row>
    <row r="11" spans="1:13" ht="12.75">
      <c r="A11" s="98"/>
      <c r="B11" s="99"/>
      <c r="C11" s="99"/>
      <c r="D11" s="99"/>
      <c r="E11" s="100"/>
      <c r="F11" s="100"/>
      <c r="G11" s="100"/>
      <c r="H11" s="100"/>
      <c r="I11" s="355" t="s">
        <v>18</v>
      </c>
      <c r="J11" s="359"/>
      <c r="K11" s="359"/>
      <c r="L11" s="359"/>
      <c r="M11" s="104">
        <f>SUM(L8:L9)</f>
        <v>0</v>
      </c>
    </row>
    <row r="12" spans="1:13" ht="12.75">
      <c r="A12" s="98"/>
      <c r="B12" s="86" t="s">
        <v>67</v>
      </c>
      <c r="C12" s="99"/>
      <c r="D12" s="99"/>
      <c r="E12" s="100"/>
      <c r="F12" s="100"/>
      <c r="G12" s="100"/>
      <c r="H12" s="100"/>
      <c r="I12" s="355" t="s">
        <v>20</v>
      </c>
      <c r="J12" s="356"/>
      <c r="K12" s="356"/>
      <c r="L12" s="356"/>
      <c r="M12" s="71">
        <f>M10+M11</f>
        <v>0</v>
      </c>
    </row>
  </sheetData>
  <sheetProtection/>
  <mergeCells count="3">
    <mergeCell ref="I10:L10"/>
    <mergeCell ref="I11:L11"/>
    <mergeCell ref="I12:L12"/>
  </mergeCells>
  <printOptions/>
  <pageMargins left="0.75" right="0.75" top="1" bottom="1" header="0.5" footer="0.5"/>
  <pageSetup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dimension ref="A1:M25"/>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90</v>
      </c>
      <c r="C4" s="139" t="s">
        <v>315</v>
      </c>
      <c r="D4" s="66"/>
      <c r="E4" s="67"/>
      <c r="F4" s="67"/>
      <c r="G4" s="67"/>
      <c r="H4" s="67"/>
      <c r="I4" s="67"/>
      <c r="J4" s="67"/>
      <c r="K4" s="67"/>
      <c r="L4" s="67"/>
      <c r="M4" s="67"/>
    </row>
    <row r="5" spans="1:13" ht="12.75">
      <c r="A5" s="64"/>
      <c r="B5" s="86"/>
      <c r="C5" s="139"/>
      <c r="D5" s="66"/>
      <c r="E5" s="67"/>
      <c r="F5" s="67"/>
      <c r="G5" s="67"/>
      <c r="H5" s="67"/>
      <c r="I5" s="67"/>
      <c r="J5" s="67"/>
      <c r="K5" s="67"/>
      <c r="L5" s="67"/>
      <c r="M5" s="67"/>
    </row>
    <row r="6" spans="1:13" ht="38.25">
      <c r="A6" s="68" t="s">
        <v>3</v>
      </c>
      <c r="B6" s="68" t="s">
        <v>4</v>
      </c>
      <c r="C6" s="68" t="s">
        <v>5</v>
      </c>
      <c r="D6" s="68" t="s">
        <v>277</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4"/>
      <c r="B8" s="119" t="s">
        <v>2</v>
      </c>
      <c r="C8" s="127"/>
      <c r="D8" s="127"/>
      <c r="E8" s="127"/>
      <c r="F8" s="127"/>
      <c r="G8" s="127"/>
      <c r="H8" s="127"/>
      <c r="I8" s="127"/>
      <c r="J8" s="127"/>
      <c r="K8" s="127"/>
      <c r="L8" s="127"/>
      <c r="M8" s="128"/>
    </row>
    <row r="9" spans="1:13" ht="98.25" customHeight="1">
      <c r="A9" s="74">
        <v>1</v>
      </c>
      <c r="B9" s="153" t="s">
        <v>316</v>
      </c>
      <c r="C9" s="82"/>
      <c r="D9" s="82"/>
      <c r="E9" s="73" t="s">
        <v>16</v>
      </c>
      <c r="F9" s="73">
        <v>45</v>
      </c>
      <c r="G9" s="79"/>
      <c r="H9" s="78">
        <v>0.08</v>
      </c>
      <c r="I9" s="79">
        <f>G9*H9</f>
        <v>0</v>
      </c>
      <c r="J9" s="79">
        <f>G9+I9</f>
        <v>0</v>
      </c>
      <c r="K9" s="80">
        <f>F9*G9</f>
        <v>0</v>
      </c>
      <c r="L9" s="79">
        <f>K9*H9</f>
        <v>0</v>
      </c>
      <c r="M9" s="79">
        <f>K9+L9</f>
        <v>0</v>
      </c>
    </row>
    <row r="10" spans="1:13" ht="18.75" customHeight="1">
      <c r="A10" s="141">
        <v>2</v>
      </c>
      <c r="B10" s="154" t="s">
        <v>317</v>
      </c>
      <c r="C10" s="146"/>
      <c r="D10" s="146"/>
      <c r="E10" s="155"/>
      <c r="F10" s="155"/>
      <c r="G10" s="146"/>
      <c r="H10" s="146"/>
      <c r="I10" s="146"/>
      <c r="J10" s="146"/>
      <c r="K10" s="146"/>
      <c r="L10" s="146"/>
      <c r="M10" s="147"/>
    </row>
    <row r="11" spans="1:13" ht="38.25">
      <c r="A11" s="141" t="s">
        <v>149</v>
      </c>
      <c r="B11" s="156" t="s">
        <v>318</v>
      </c>
      <c r="C11" s="81"/>
      <c r="D11" s="157"/>
      <c r="E11" s="141" t="s">
        <v>16</v>
      </c>
      <c r="F11" s="141">
        <v>50</v>
      </c>
      <c r="G11" s="79"/>
      <c r="H11" s="78">
        <v>0.08</v>
      </c>
      <c r="I11" s="79">
        <f>G11*H11</f>
        <v>0</v>
      </c>
      <c r="J11" s="79">
        <f>G11+I11</f>
        <v>0</v>
      </c>
      <c r="K11" s="80">
        <f>F11*G11</f>
        <v>0</v>
      </c>
      <c r="L11" s="79">
        <f>K11*H11</f>
        <v>0</v>
      </c>
      <c r="M11" s="79">
        <f>K11+L11</f>
        <v>0</v>
      </c>
    </row>
    <row r="12" spans="1:13" ht="157.5" customHeight="1">
      <c r="A12" s="158" t="s">
        <v>150</v>
      </c>
      <c r="B12" s="159" t="s">
        <v>319</v>
      </c>
      <c r="C12" s="81"/>
      <c r="D12" s="82"/>
      <c r="E12" s="160" t="s">
        <v>16</v>
      </c>
      <c r="F12" s="160">
        <v>200</v>
      </c>
      <c r="G12" s="79"/>
      <c r="H12" s="78">
        <v>0.08</v>
      </c>
      <c r="I12" s="79">
        <f>G12*H12</f>
        <v>0</v>
      </c>
      <c r="J12" s="79">
        <f>G12+I12</f>
        <v>0</v>
      </c>
      <c r="K12" s="80">
        <f>F12*G12</f>
        <v>0</v>
      </c>
      <c r="L12" s="79">
        <f>K12*H12</f>
        <v>0</v>
      </c>
      <c r="M12" s="79">
        <f>K12+L12</f>
        <v>0</v>
      </c>
    </row>
    <row r="13" spans="1:13" ht="12.75">
      <c r="A13" s="141">
        <v>3</v>
      </c>
      <c r="B13" s="161" t="s">
        <v>144</v>
      </c>
      <c r="C13" s="146"/>
      <c r="D13" s="146"/>
      <c r="E13" s="146"/>
      <c r="F13" s="146"/>
      <c r="G13" s="146"/>
      <c r="H13" s="146"/>
      <c r="I13" s="146"/>
      <c r="J13" s="146"/>
      <c r="K13" s="146"/>
      <c r="L13" s="146"/>
      <c r="M13" s="147"/>
    </row>
    <row r="14" spans="1:13" ht="312.75" customHeight="1">
      <c r="A14" s="141"/>
      <c r="B14" s="162" t="s">
        <v>320</v>
      </c>
      <c r="C14" s="81"/>
      <c r="D14" s="82"/>
      <c r="E14" s="73" t="s">
        <v>16</v>
      </c>
      <c r="F14" s="73">
        <v>20</v>
      </c>
      <c r="G14" s="79"/>
      <c r="H14" s="78">
        <v>0.08</v>
      </c>
      <c r="I14" s="79">
        <f>G14*H14</f>
        <v>0</v>
      </c>
      <c r="J14" s="79">
        <f>G14+I14</f>
        <v>0</v>
      </c>
      <c r="K14" s="80">
        <f>F14*G14</f>
        <v>0</v>
      </c>
      <c r="L14" s="79">
        <f>K14*H14</f>
        <v>0</v>
      </c>
      <c r="M14" s="79">
        <f>K14+L14</f>
        <v>0</v>
      </c>
    </row>
    <row r="15" spans="1:13" ht="12.75">
      <c r="A15" s="141">
        <v>4</v>
      </c>
      <c r="B15" s="161" t="s">
        <v>321</v>
      </c>
      <c r="C15" s="146"/>
      <c r="D15" s="146"/>
      <c r="E15" s="146"/>
      <c r="F15" s="146"/>
      <c r="G15" s="146"/>
      <c r="H15" s="146"/>
      <c r="I15" s="146"/>
      <c r="J15" s="146"/>
      <c r="K15" s="146"/>
      <c r="L15" s="146"/>
      <c r="M15" s="147"/>
    </row>
    <row r="16" spans="1:13" ht="89.25">
      <c r="A16" s="158"/>
      <c r="B16" s="159" t="s">
        <v>322</v>
      </c>
      <c r="C16" s="81"/>
      <c r="D16" s="82"/>
      <c r="E16" s="73" t="s">
        <v>16</v>
      </c>
      <c r="F16" s="73">
        <v>15</v>
      </c>
      <c r="G16" s="79"/>
      <c r="H16" s="78">
        <v>0.08</v>
      </c>
      <c r="I16" s="79">
        <f>G16*H16</f>
        <v>0</v>
      </c>
      <c r="J16" s="79">
        <f>G16+I16</f>
        <v>0</v>
      </c>
      <c r="K16" s="80">
        <f>F16*G16</f>
        <v>0</v>
      </c>
      <c r="L16" s="79">
        <f>K16*H16</f>
        <v>0</v>
      </c>
      <c r="M16" s="79">
        <f>K16+L16</f>
        <v>0</v>
      </c>
    </row>
    <row r="17" spans="1:13" ht="12.75">
      <c r="A17" s="141">
        <v>5</v>
      </c>
      <c r="B17" s="161" t="s">
        <v>323</v>
      </c>
      <c r="C17" s="146"/>
      <c r="D17" s="146"/>
      <c r="E17" s="146"/>
      <c r="F17" s="146"/>
      <c r="G17" s="146"/>
      <c r="H17" s="146"/>
      <c r="I17" s="146"/>
      <c r="J17" s="146"/>
      <c r="K17" s="146"/>
      <c r="L17" s="146"/>
      <c r="M17" s="147"/>
    </row>
    <row r="18" spans="1:13" ht="216.75">
      <c r="A18" s="163" t="s">
        <v>149</v>
      </c>
      <c r="B18" s="162" t="s">
        <v>324</v>
      </c>
      <c r="C18" s="81"/>
      <c r="D18" s="82"/>
      <c r="E18" s="73" t="s">
        <v>16</v>
      </c>
      <c r="F18" s="73">
        <v>300</v>
      </c>
      <c r="G18" s="71"/>
      <c r="H18" s="78">
        <v>0.08</v>
      </c>
      <c r="I18" s="79">
        <f>G18*H18</f>
        <v>0</v>
      </c>
      <c r="J18" s="79">
        <f>G18+I18</f>
        <v>0</v>
      </c>
      <c r="K18" s="80">
        <f>F18*G18</f>
        <v>0</v>
      </c>
      <c r="L18" s="79">
        <f>K18*H18</f>
        <v>0</v>
      </c>
      <c r="M18" s="79">
        <f>K18+L18</f>
        <v>0</v>
      </c>
    </row>
    <row r="19" spans="1:13" ht="257.25" customHeight="1">
      <c r="A19" s="163" t="s">
        <v>150</v>
      </c>
      <c r="B19" s="162" t="s">
        <v>325</v>
      </c>
      <c r="C19" s="82"/>
      <c r="D19" s="82"/>
      <c r="E19" s="73" t="s">
        <v>16</v>
      </c>
      <c r="F19" s="73">
        <v>10</v>
      </c>
      <c r="G19" s="164"/>
      <c r="H19" s="78">
        <v>0.08</v>
      </c>
      <c r="I19" s="79">
        <f>G19*H19</f>
        <v>0</v>
      </c>
      <c r="J19" s="79">
        <f>G19+I19</f>
        <v>0</v>
      </c>
      <c r="K19" s="80">
        <f>F19*G19</f>
        <v>0</v>
      </c>
      <c r="L19" s="79">
        <f>K19*H19</f>
        <v>0</v>
      </c>
      <c r="M19" s="79">
        <f>K19+L19</f>
        <v>0</v>
      </c>
    </row>
    <row r="20" spans="1:13" ht="14.25" customHeight="1">
      <c r="A20" s="165">
        <v>6</v>
      </c>
      <c r="B20" s="166" t="s">
        <v>326</v>
      </c>
      <c r="C20" s="167"/>
      <c r="D20" s="167"/>
      <c r="E20" s="150"/>
      <c r="F20" s="150"/>
      <c r="G20" s="168"/>
      <c r="H20" s="169"/>
      <c r="I20" s="170"/>
      <c r="J20" s="170"/>
      <c r="K20" s="171"/>
      <c r="L20" s="170"/>
      <c r="M20" s="106"/>
    </row>
    <row r="21" spans="1:13" ht="256.5" customHeight="1">
      <c r="A21" s="163"/>
      <c r="B21" s="162" t="s">
        <v>327</v>
      </c>
      <c r="C21" s="82"/>
      <c r="D21" s="82"/>
      <c r="E21" s="73" t="s">
        <v>16</v>
      </c>
      <c r="F21" s="73">
        <v>200</v>
      </c>
      <c r="G21" s="164">
        <v>0</v>
      </c>
      <c r="H21" s="78">
        <v>0.08</v>
      </c>
      <c r="I21" s="164">
        <v>0</v>
      </c>
      <c r="J21" s="164">
        <v>0</v>
      </c>
      <c r="K21" s="164">
        <v>0</v>
      </c>
      <c r="L21" s="79">
        <f>K21*H21</f>
        <v>0</v>
      </c>
      <c r="M21" s="79">
        <f>K21+L21</f>
        <v>0</v>
      </c>
    </row>
    <row r="22" spans="1:13" ht="12.75">
      <c r="A22" s="124"/>
      <c r="B22" s="65"/>
      <c r="C22" s="65"/>
      <c r="D22" s="65"/>
      <c r="E22" s="86"/>
      <c r="F22" s="86"/>
      <c r="G22" s="100"/>
      <c r="H22" s="100"/>
      <c r="I22" s="395" t="s">
        <v>17</v>
      </c>
      <c r="J22" s="396"/>
      <c r="K22" s="396"/>
      <c r="L22" s="397"/>
      <c r="M22" s="107">
        <f>SUM(K9:K19)</f>
        <v>0</v>
      </c>
    </row>
    <row r="23" spans="1:13" ht="12.75">
      <c r="A23" s="98"/>
      <c r="B23" s="99"/>
      <c r="C23" s="99"/>
      <c r="D23" s="99"/>
      <c r="E23" s="100"/>
      <c r="F23" s="100"/>
      <c r="G23" s="100"/>
      <c r="H23" s="100"/>
      <c r="I23" s="383" t="s">
        <v>18</v>
      </c>
      <c r="J23" s="393"/>
      <c r="K23" s="393"/>
      <c r="L23" s="398"/>
      <c r="M23" s="80">
        <f>SUM(L9:L19)</f>
        <v>0</v>
      </c>
    </row>
    <row r="24" spans="1:13" ht="12.75">
      <c r="A24" s="98"/>
      <c r="B24" s="86" t="s">
        <v>19</v>
      </c>
      <c r="C24" s="99"/>
      <c r="D24" s="99"/>
      <c r="E24" s="100"/>
      <c r="F24" s="100"/>
      <c r="G24" s="100"/>
      <c r="H24" s="100"/>
      <c r="I24" s="383" t="s">
        <v>20</v>
      </c>
      <c r="J24" s="393"/>
      <c r="K24" s="393"/>
      <c r="L24" s="394"/>
      <c r="M24" s="88">
        <f>M22+M23</f>
        <v>0</v>
      </c>
    </row>
    <row r="25" ht="12.75">
      <c r="M25" s="62"/>
    </row>
  </sheetData>
  <sheetProtection/>
  <mergeCells count="3">
    <mergeCell ref="I24:L24"/>
    <mergeCell ref="I22:L22"/>
    <mergeCell ref="I23:L23"/>
  </mergeCells>
  <printOptions/>
  <pageMargins left="0.75" right="0.75" top="1" bottom="1" header="0.5" footer="0.5"/>
  <pageSetup horizontalDpi="600" verticalDpi="600" orientation="landscape" paperSize="9" scale="85" r:id="rId1"/>
</worksheet>
</file>

<file path=xl/worksheets/sheet37.xml><?xml version="1.0" encoding="utf-8"?>
<worksheet xmlns="http://schemas.openxmlformats.org/spreadsheetml/2006/main" xmlns:r="http://schemas.openxmlformats.org/officeDocument/2006/relationships">
  <dimension ref="A1:M17"/>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1.57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93</v>
      </c>
      <c r="C4" s="66" t="s">
        <v>209</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68">
        <v>1</v>
      </c>
      <c r="B8" s="173" t="s">
        <v>210</v>
      </c>
      <c r="C8" s="77"/>
      <c r="D8" s="77"/>
      <c r="E8" s="73" t="s">
        <v>16</v>
      </c>
      <c r="F8" s="73">
        <v>300</v>
      </c>
      <c r="G8" s="103"/>
      <c r="H8" s="78">
        <v>0.08</v>
      </c>
      <c r="I8" s="79">
        <f aca="true" t="shared" si="0" ref="I8:I14">G8*H8</f>
        <v>0</v>
      </c>
      <c r="J8" s="79">
        <f aca="true" t="shared" si="1" ref="J8:J14">G8+I8</f>
        <v>0</v>
      </c>
      <c r="K8" s="80">
        <f aca="true" t="shared" si="2" ref="K8:K14">F8*G8</f>
        <v>0</v>
      </c>
      <c r="L8" s="79">
        <f aca="true" t="shared" si="3" ref="L8:L14">K8*H8</f>
        <v>0</v>
      </c>
      <c r="M8" s="79">
        <f aca="true" t="shared" si="4" ref="M8:M14">K8+L8</f>
        <v>0</v>
      </c>
    </row>
    <row r="9" spans="1:13" ht="51">
      <c r="A9" s="145">
        <v>2</v>
      </c>
      <c r="B9" s="174" t="s">
        <v>211</v>
      </c>
      <c r="C9" s="175"/>
      <c r="D9" s="77"/>
      <c r="E9" s="73" t="s">
        <v>16</v>
      </c>
      <c r="F9" s="73">
        <v>300</v>
      </c>
      <c r="G9" s="103"/>
      <c r="H9" s="78">
        <v>0.08</v>
      </c>
      <c r="I9" s="79">
        <f t="shared" si="0"/>
        <v>0</v>
      </c>
      <c r="J9" s="79">
        <f t="shared" si="1"/>
        <v>0</v>
      </c>
      <c r="K9" s="80">
        <f t="shared" si="2"/>
        <v>0</v>
      </c>
      <c r="L9" s="79">
        <f t="shared" si="3"/>
        <v>0</v>
      </c>
      <c r="M9" s="79">
        <f t="shared" si="4"/>
        <v>0</v>
      </c>
    </row>
    <row r="10" spans="1:13" ht="63.75">
      <c r="A10" s="145">
        <v>3</v>
      </c>
      <c r="B10" s="174" t="s">
        <v>212</v>
      </c>
      <c r="C10" s="175"/>
      <c r="D10" s="77"/>
      <c r="E10" s="73" t="s">
        <v>16</v>
      </c>
      <c r="F10" s="73">
        <v>50</v>
      </c>
      <c r="G10" s="103"/>
      <c r="H10" s="78">
        <v>0.08</v>
      </c>
      <c r="I10" s="79">
        <f t="shared" si="0"/>
        <v>0</v>
      </c>
      <c r="J10" s="79">
        <f t="shared" si="1"/>
        <v>0</v>
      </c>
      <c r="K10" s="80">
        <f t="shared" si="2"/>
        <v>0</v>
      </c>
      <c r="L10" s="79">
        <f t="shared" si="3"/>
        <v>0</v>
      </c>
      <c r="M10" s="79">
        <f t="shared" si="4"/>
        <v>0</v>
      </c>
    </row>
    <row r="11" spans="1:13" ht="63.75">
      <c r="A11" s="145">
        <v>4</v>
      </c>
      <c r="B11" s="174" t="s">
        <v>213</v>
      </c>
      <c r="C11" s="175"/>
      <c r="D11" s="77"/>
      <c r="E11" s="73" t="s">
        <v>16</v>
      </c>
      <c r="F11" s="73">
        <v>50</v>
      </c>
      <c r="G11" s="103"/>
      <c r="H11" s="78">
        <v>0.08</v>
      </c>
      <c r="I11" s="79">
        <f t="shared" si="0"/>
        <v>0</v>
      </c>
      <c r="J11" s="79">
        <f t="shared" si="1"/>
        <v>0</v>
      </c>
      <c r="K11" s="80">
        <f t="shared" si="2"/>
        <v>0</v>
      </c>
      <c r="L11" s="79">
        <f t="shared" si="3"/>
        <v>0</v>
      </c>
      <c r="M11" s="79">
        <f t="shared" si="4"/>
        <v>0</v>
      </c>
    </row>
    <row r="12" spans="1:13" ht="51">
      <c r="A12" s="145">
        <v>5</v>
      </c>
      <c r="B12" s="174" t="s">
        <v>214</v>
      </c>
      <c r="C12" s="175"/>
      <c r="D12" s="77"/>
      <c r="E12" s="73" t="s">
        <v>16</v>
      </c>
      <c r="F12" s="73">
        <v>200</v>
      </c>
      <c r="G12" s="103"/>
      <c r="H12" s="78">
        <v>0.08</v>
      </c>
      <c r="I12" s="79">
        <f t="shared" si="0"/>
        <v>0</v>
      </c>
      <c r="J12" s="79">
        <f t="shared" si="1"/>
        <v>0</v>
      </c>
      <c r="K12" s="80">
        <f t="shared" si="2"/>
        <v>0</v>
      </c>
      <c r="L12" s="79">
        <f t="shared" si="3"/>
        <v>0</v>
      </c>
      <c r="M12" s="79">
        <f t="shared" si="4"/>
        <v>0</v>
      </c>
    </row>
    <row r="13" spans="1:13" ht="25.5">
      <c r="A13" s="145">
        <v>6</v>
      </c>
      <c r="B13" s="174" t="s">
        <v>215</v>
      </c>
      <c r="C13" s="175"/>
      <c r="D13" s="77"/>
      <c r="E13" s="73" t="s">
        <v>16</v>
      </c>
      <c r="F13" s="73">
        <v>400</v>
      </c>
      <c r="G13" s="103"/>
      <c r="H13" s="78">
        <v>0.08</v>
      </c>
      <c r="I13" s="79">
        <f t="shared" si="0"/>
        <v>0</v>
      </c>
      <c r="J13" s="79">
        <f t="shared" si="1"/>
        <v>0</v>
      </c>
      <c r="K13" s="80">
        <f t="shared" si="2"/>
        <v>0</v>
      </c>
      <c r="L13" s="79">
        <f t="shared" si="3"/>
        <v>0</v>
      </c>
      <c r="M13" s="79">
        <f t="shared" si="4"/>
        <v>0</v>
      </c>
    </row>
    <row r="14" spans="1:13" ht="25.5">
      <c r="A14" s="145">
        <v>7</v>
      </c>
      <c r="B14" s="174" t="s">
        <v>216</v>
      </c>
      <c r="C14" s="175"/>
      <c r="D14" s="77"/>
      <c r="E14" s="73" t="s">
        <v>16</v>
      </c>
      <c r="F14" s="73">
        <v>200</v>
      </c>
      <c r="G14" s="103"/>
      <c r="H14" s="78">
        <v>0.08</v>
      </c>
      <c r="I14" s="79">
        <f t="shared" si="0"/>
        <v>0</v>
      </c>
      <c r="J14" s="79">
        <f t="shared" si="1"/>
        <v>0</v>
      </c>
      <c r="K14" s="80">
        <f t="shared" si="2"/>
        <v>0</v>
      </c>
      <c r="L14" s="79">
        <f t="shared" si="3"/>
        <v>0</v>
      </c>
      <c r="M14" s="79">
        <f t="shared" si="4"/>
        <v>0</v>
      </c>
    </row>
    <row r="15" spans="1:13" ht="12.75">
      <c r="A15" s="124"/>
      <c r="B15" s="124"/>
      <c r="C15" s="124"/>
      <c r="D15" s="124"/>
      <c r="E15" s="124"/>
      <c r="F15" s="124"/>
      <c r="G15" s="101"/>
      <c r="H15" s="125"/>
      <c r="I15" s="360" t="s">
        <v>17</v>
      </c>
      <c r="J15" s="361"/>
      <c r="K15" s="361"/>
      <c r="L15" s="362"/>
      <c r="M15" s="107">
        <f>SUM(K8:K14)</f>
        <v>0</v>
      </c>
    </row>
    <row r="16" spans="1:13" ht="12.75">
      <c r="A16" s="124"/>
      <c r="B16" s="86"/>
      <c r="C16" s="124"/>
      <c r="D16" s="124"/>
      <c r="E16" s="124"/>
      <c r="F16" s="124"/>
      <c r="G16" s="101"/>
      <c r="H16" s="125"/>
      <c r="I16" s="352" t="s">
        <v>18</v>
      </c>
      <c r="J16" s="353"/>
      <c r="K16" s="353"/>
      <c r="L16" s="364"/>
      <c r="M16" s="80">
        <f>SUM(L8:L14)</f>
        <v>0</v>
      </c>
    </row>
    <row r="17" spans="1:13" ht="12.75">
      <c r="A17" s="124"/>
      <c r="B17" s="86" t="s">
        <v>67</v>
      </c>
      <c r="C17" s="124"/>
      <c r="D17" s="124"/>
      <c r="E17" s="124"/>
      <c r="F17" s="124"/>
      <c r="G17" s="101"/>
      <c r="H17" s="125"/>
      <c r="I17" s="375" t="s">
        <v>69</v>
      </c>
      <c r="J17" s="354"/>
      <c r="K17" s="354"/>
      <c r="L17" s="365"/>
      <c r="M17" s="88">
        <f>M15+M16</f>
        <v>0</v>
      </c>
    </row>
  </sheetData>
  <sheetProtection/>
  <mergeCells count="3">
    <mergeCell ref="I15:L15"/>
    <mergeCell ref="I16:L16"/>
    <mergeCell ref="I17:L17"/>
  </mergeCells>
  <printOptions/>
  <pageMargins left="0.75" right="0.75" top="1" bottom="1" header="0.5" footer="0.5"/>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M15"/>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95</v>
      </c>
      <c r="C4" s="99" t="s">
        <v>328</v>
      </c>
      <c r="D4" s="66"/>
      <c r="E4" s="67"/>
      <c r="F4" s="67"/>
      <c r="G4" s="67"/>
      <c r="H4" s="67"/>
      <c r="I4" s="67"/>
      <c r="J4" s="67"/>
      <c r="K4" s="67"/>
      <c r="L4" s="67"/>
      <c r="M4" s="67"/>
    </row>
    <row r="5" spans="1:13" ht="12.75">
      <c r="A5" s="64"/>
      <c r="B5" s="86"/>
      <c r="C5" s="99"/>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51">
      <c r="A8" s="68">
        <v>1</v>
      </c>
      <c r="B8" s="82" t="s">
        <v>218</v>
      </c>
      <c r="C8" s="73"/>
      <c r="D8" s="73"/>
      <c r="E8" s="73" t="s">
        <v>16</v>
      </c>
      <c r="F8" s="73">
        <v>20</v>
      </c>
      <c r="G8" s="103"/>
      <c r="H8" s="78">
        <v>0.08</v>
      </c>
      <c r="I8" s="79">
        <f>G8*H8</f>
        <v>0</v>
      </c>
      <c r="J8" s="79">
        <f>G8+I8</f>
        <v>0</v>
      </c>
      <c r="K8" s="80">
        <f>F8*G8</f>
        <v>0</v>
      </c>
      <c r="L8" s="79">
        <f>K8*H8</f>
        <v>0</v>
      </c>
      <c r="M8" s="79">
        <f>K8+L8</f>
        <v>0</v>
      </c>
    </row>
    <row r="9" spans="1:13" ht="38.25">
      <c r="A9" s="68">
        <v>2</v>
      </c>
      <c r="B9" s="82" t="s">
        <v>219</v>
      </c>
      <c r="C9" s="73"/>
      <c r="D9" s="73"/>
      <c r="E9" s="73" t="s">
        <v>16</v>
      </c>
      <c r="F9" s="73">
        <v>40</v>
      </c>
      <c r="G9" s="103"/>
      <c r="H9" s="78">
        <v>0.08</v>
      </c>
      <c r="I9" s="79">
        <f>G9*H9</f>
        <v>0</v>
      </c>
      <c r="J9" s="79">
        <f>G9+I9</f>
        <v>0</v>
      </c>
      <c r="K9" s="80">
        <f>F9*G9</f>
        <v>0</v>
      </c>
      <c r="L9" s="79">
        <f>K9*H9</f>
        <v>0</v>
      </c>
      <c r="M9" s="79">
        <f>K9+L9</f>
        <v>0</v>
      </c>
    </row>
    <row r="10" spans="1:13" ht="12.75">
      <c r="A10" s="68">
        <v>3</v>
      </c>
      <c r="B10" s="77" t="s">
        <v>220</v>
      </c>
      <c r="C10" s="77"/>
      <c r="D10" s="77"/>
      <c r="E10" s="73" t="s">
        <v>16</v>
      </c>
      <c r="F10" s="73">
        <v>100</v>
      </c>
      <c r="G10" s="103"/>
      <c r="H10" s="78">
        <v>0.08</v>
      </c>
      <c r="I10" s="79">
        <f>G10*H10</f>
        <v>0</v>
      </c>
      <c r="J10" s="79">
        <f>G10+I10</f>
        <v>0</v>
      </c>
      <c r="K10" s="80">
        <f>F10*G10</f>
        <v>0</v>
      </c>
      <c r="L10" s="79">
        <f>K10*H10</f>
        <v>0</v>
      </c>
      <c r="M10" s="79">
        <f>K10+L10</f>
        <v>0</v>
      </c>
    </row>
    <row r="11" spans="1:13" ht="25.5">
      <c r="A11" s="68">
        <v>4</v>
      </c>
      <c r="B11" s="77" t="s">
        <v>221</v>
      </c>
      <c r="C11" s="77"/>
      <c r="D11" s="77"/>
      <c r="E11" s="73" t="s">
        <v>16</v>
      </c>
      <c r="F11" s="73">
        <v>5</v>
      </c>
      <c r="G11" s="103"/>
      <c r="H11" s="78">
        <v>0.08</v>
      </c>
      <c r="I11" s="79">
        <f>G11*H11</f>
        <v>0</v>
      </c>
      <c r="J11" s="79">
        <f>G11+I11</f>
        <v>0</v>
      </c>
      <c r="K11" s="80">
        <f>F11*G11</f>
        <v>0</v>
      </c>
      <c r="L11" s="79">
        <f>K11*H11</f>
        <v>0</v>
      </c>
      <c r="M11" s="79">
        <f>K11+L11</f>
        <v>0</v>
      </c>
    </row>
    <row r="12" spans="1:13" ht="38.25">
      <c r="A12" s="68">
        <v>5</v>
      </c>
      <c r="B12" s="77" t="s">
        <v>329</v>
      </c>
      <c r="C12" s="77"/>
      <c r="D12" s="77"/>
      <c r="E12" s="73" t="s">
        <v>16</v>
      </c>
      <c r="F12" s="73">
        <v>30</v>
      </c>
      <c r="G12" s="103"/>
      <c r="H12" s="78">
        <v>0.08</v>
      </c>
      <c r="I12" s="79">
        <f>G12*H12</f>
        <v>0</v>
      </c>
      <c r="J12" s="79">
        <f>G12+I12</f>
        <v>0</v>
      </c>
      <c r="K12" s="80">
        <f>F12*G12</f>
        <v>0</v>
      </c>
      <c r="L12" s="79">
        <f>K12*H12</f>
        <v>0</v>
      </c>
      <c r="M12" s="79">
        <f>K12+L12</f>
        <v>0</v>
      </c>
    </row>
    <row r="13" spans="1:13" ht="12.75">
      <c r="A13" s="124"/>
      <c r="B13" s="124"/>
      <c r="C13" s="124"/>
      <c r="D13" s="124"/>
      <c r="E13" s="124"/>
      <c r="F13" s="124"/>
      <c r="G13" s="101"/>
      <c r="H13" s="125"/>
      <c r="I13" s="360" t="s">
        <v>17</v>
      </c>
      <c r="J13" s="361"/>
      <c r="K13" s="361"/>
      <c r="L13" s="362"/>
      <c r="M13" s="107">
        <f>SUM(K8:K12)</f>
        <v>0</v>
      </c>
    </row>
    <row r="14" spans="1:13" ht="12.75">
      <c r="A14" s="124"/>
      <c r="B14" s="86"/>
      <c r="C14" s="124"/>
      <c r="D14" s="124"/>
      <c r="E14" s="124"/>
      <c r="F14" s="124"/>
      <c r="G14" s="101"/>
      <c r="H14" s="125"/>
      <c r="I14" s="352" t="s">
        <v>18</v>
      </c>
      <c r="J14" s="353"/>
      <c r="K14" s="353"/>
      <c r="L14" s="364"/>
      <c r="M14" s="80">
        <f>SUM(L8:L12)</f>
        <v>0</v>
      </c>
    </row>
    <row r="15" spans="1:13" ht="12.75">
      <c r="A15" s="124"/>
      <c r="B15" s="86" t="s">
        <v>67</v>
      </c>
      <c r="C15" s="124"/>
      <c r="D15" s="124"/>
      <c r="E15" s="124"/>
      <c r="F15" s="124"/>
      <c r="G15" s="101"/>
      <c r="H15" s="125"/>
      <c r="I15" s="375" t="s">
        <v>69</v>
      </c>
      <c r="J15" s="354"/>
      <c r="K15" s="354"/>
      <c r="L15" s="365"/>
      <c r="M15" s="88">
        <f>M13+M14</f>
        <v>0</v>
      </c>
    </row>
  </sheetData>
  <sheetProtection/>
  <mergeCells count="3">
    <mergeCell ref="I13:L13"/>
    <mergeCell ref="I14:L14"/>
    <mergeCell ref="I15:L15"/>
  </mergeCells>
  <printOptions/>
  <pageMargins left="0.75" right="0.75" top="1" bottom="1" header="0.5" footer="0.5"/>
  <pageSetup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dimension ref="A1:M16"/>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98</v>
      </c>
      <c r="C4" s="66" t="s">
        <v>330</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68">
        <v>1</v>
      </c>
      <c r="B8" s="176" t="s">
        <v>293</v>
      </c>
      <c r="C8" s="77"/>
      <c r="D8" s="77"/>
      <c r="E8" s="73" t="s">
        <v>16</v>
      </c>
      <c r="F8" s="73">
        <v>200</v>
      </c>
      <c r="G8" s="103"/>
      <c r="H8" s="78">
        <v>0.08</v>
      </c>
      <c r="I8" s="79">
        <f aca="true" t="shared" si="0" ref="I8:I13">G8*H8</f>
        <v>0</v>
      </c>
      <c r="J8" s="79">
        <f aca="true" t="shared" si="1" ref="J8:J13">G8+I8</f>
        <v>0</v>
      </c>
      <c r="K8" s="80">
        <f aca="true" t="shared" si="2" ref="K8:K13">F8*G8</f>
        <v>0</v>
      </c>
      <c r="L8" s="79">
        <f aca="true" t="shared" si="3" ref="L8:L13">K8*H8</f>
        <v>0</v>
      </c>
      <c r="M8" s="79">
        <f aca="true" t="shared" si="4" ref="M8:M13">K8+L8</f>
        <v>0</v>
      </c>
    </row>
    <row r="9" spans="1:13" ht="12.75">
      <c r="A9" s="68">
        <v>2</v>
      </c>
      <c r="B9" s="176" t="s">
        <v>292</v>
      </c>
      <c r="C9" s="77"/>
      <c r="D9" s="77"/>
      <c r="E9" s="73" t="s">
        <v>16</v>
      </c>
      <c r="F9" s="73">
        <v>200</v>
      </c>
      <c r="G9" s="103"/>
      <c r="H9" s="78">
        <v>0.08</v>
      </c>
      <c r="I9" s="79">
        <f t="shared" si="0"/>
        <v>0</v>
      </c>
      <c r="J9" s="79">
        <f t="shared" si="1"/>
        <v>0</v>
      </c>
      <c r="K9" s="80">
        <f t="shared" si="2"/>
        <v>0</v>
      </c>
      <c r="L9" s="79">
        <f t="shared" si="3"/>
        <v>0</v>
      </c>
      <c r="M9" s="79">
        <f t="shared" si="4"/>
        <v>0</v>
      </c>
    </row>
    <row r="10" spans="1:13" ht="12.75">
      <c r="A10" s="68">
        <v>3</v>
      </c>
      <c r="B10" s="176" t="s">
        <v>291</v>
      </c>
      <c r="C10" s="77"/>
      <c r="D10" s="77"/>
      <c r="E10" s="73" t="s">
        <v>16</v>
      </c>
      <c r="F10" s="73">
        <v>200</v>
      </c>
      <c r="G10" s="103"/>
      <c r="H10" s="78">
        <v>0.08</v>
      </c>
      <c r="I10" s="79">
        <f t="shared" si="0"/>
        <v>0</v>
      </c>
      <c r="J10" s="79">
        <f t="shared" si="1"/>
        <v>0</v>
      </c>
      <c r="K10" s="80">
        <f t="shared" si="2"/>
        <v>0</v>
      </c>
      <c r="L10" s="79">
        <f t="shared" si="3"/>
        <v>0</v>
      </c>
      <c r="M10" s="79">
        <f t="shared" si="4"/>
        <v>0</v>
      </c>
    </row>
    <row r="11" spans="1:13" ht="12.75">
      <c r="A11" s="68">
        <v>4</v>
      </c>
      <c r="B11" s="176" t="s">
        <v>223</v>
      </c>
      <c r="C11" s="77"/>
      <c r="D11" s="77"/>
      <c r="E11" s="73" t="s">
        <v>16</v>
      </c>
      <c r="F11" s="73">
        <v>200</v>
      </c>
      <c r="G11" s="103"/>
      <c r="H11" s="78">
        <v>0.08</v>
      </c>
      <c r="I11" s="79">
        <f t="shared" si="0"/>
        <v>0</v>
      </c>
      <c r="J11" s="79">
        <f t="shared" si="1"/>
        <v>0</v>
      </c>
      <c r="K11" s="80">
        <f t="shared" si="2"/>
        <v>0</v>
      </c>
      <c r="L11" s="79">
        <f t="shared" si="3"/>
        <v>0</v>
      </c>
      <c r="M11" s="79">
        <f t="shared" si="4"/>
        <v>0</v>
      </c>
    </row>
    <row r="12" spans="1:13" ht="12.75">
      <c r="A12" s="68">
        <v>5</v>
      </c>
      <c r="B12" s="176" t="s">
        <v>331</v>
      </c>
      <c r="C12" s="77"/>
      <c r="D12" s="77"/>
      <c r="E12" s="73" t="s">
        <v>80</v>
      </c>
      <c r="F12" s="73">
        <v>10</v>
      </c>
      <c r="G12" s="103"/>
      <c r="H12" s="78">
        <v>0.23</v>
      </c>
      <c r="I12" s="79">
        <f t="shared" si="0"/>
        <v>0</v>
      </c>
      <c r="J12" s="79">
        <f t="shared" si="1"/>
        <v>0</v>
      </c>
      <c r="K12" s="80">
        <f t="shared" si="2"/>
        <v>0</v>
      </c>
      <c r="L12" s="79">
        <f t="shared" si="3"/>
        <v>0</v>
      </c>
      <c r="M12" s="79">
        <f t="shared" si="4"/>
        <v>0</v>
      </c>
    </row>
    <row r="13" spans="1:13" ht="12.75">
      <c r="A13" s="68">
        <v>6</v>
      </c>
      <c r="B13" s="176" t="s">
        <v>332</v>
      </c>
      <c r="C13" s="77"/>
      <c r="D13" s="77"/>
      <c r="E13" s="73" t="s">
        <v>16</v>
      </c>
      <c r="F13" s="73">
        <v>200</v>
      </c>
      <c r="G13" s="103"/>
      <c r="H13" s="78">
        <v>0.08</v>
      </c>
      <c r="I13" s="79">
        <f t="shared" si="0"/>
        <v>0</v>
      </c>
      <c r="J13" s="79">
        <f t="shared" si="1"/>
        <v>0</v>
      </c>
      <c r="K13" s="80">
        <f t="shared" si="2"/>
        <v>0</v>
      </c>
      <c r="L13" s="79">
        <f t="shared" si="3"/>
        <v>0</v>
      </c>
      <c r="M13" s="79">
        <f t="shared" si="4"/>
        <v>0</v>
      </c>
    </row>
    <row r="14" spans="1:13" ht="12.75">
      <c r="A14" s="124"/>
      <c r="B14" s="124"/>
      <c r="C14" s="124"/>
      <c r="D14" s="124"/>
      <c r="E14" s="124"/>
      <c r="F14" s="124"/>
      <c r="G14" s="101"/>
      <c r="H14" s="125"/>
      <c r="I14" s="360" t="s">
        <v>17</v>
      </c>
      <c r="J14" s="361"/>
      <c r="K14" s="361"/>
      <c r="L14" s="362"/>
      <c r="M14" s="107">
        <f>SUM(K8:K13)</f>
        <v>0</v>
      </c>
    </row>
    <row r="15" spans="1:13" ht="12.75">
      <c r="A15" s="124"/>
      <c r="B15" s="86"/>
      <c r="C15" s="124"/>
      <c r="D15" s="124"/>
      <c r="E15" s="124"/>
      <c r="F15" s="124"/>
      <c r="G15" s="101"/>
      <c r="H15" s="125"/>
      <c r="I15" s="352" t="s">
        <v>18</v>
      </c>
      <c r="J15" s="353"/>
      <c r="K15" s="353"/>
      <c r="L15" s="364"/>
      <c r="M15" s="80">
        <f>SUM(L8:L13)</f>
        <v>0</v>
      </c>
    </row>
    <row r="16" spans="1:13" ht="12.75">
      <c r="A16" s="124"/>
      <c r="B16" s="86" t="s">
        <v>67</v>
      </c>
      <c r="C16" s="124"/>
      <c r="D16" s="124"/>
      <c r="E16" s="124"/>
      <c r="F16" s="124"/>
      <c r="G16" s="101"/>
      <c r="H16" s="125"/>
      <c r="I16" s="375" t="s">
        <v>69</v>
      </c>
      <c r="J16" s="354"/>
      <c r="K16" s="354"/>
      <c r="L16" s="365"/>
      <c r="M16" s="88">
        <f>M14+M15</f>
        <v>0</v>
      </c>
    </row>
  </sheetData>
  <sheetProtection/>
  <mergeCells count="3">
    <mergeCell ref="I14:L14"/>
    <mergeCell ref="I15:L15"/>
    <mergeCell ref="I16:L16"/>
  </mergeCells>
  <printOptions/>
  <pageMargins left="0.75" right="0.75" top="1" bottom="1"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M11"/>
  <sheetViews>
    <sheetView zoomScalePageLayoutView="0" workbookViewId="0" topLeftCell="A1">
      <selection activeCell="D40" sqref="D40"/>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8.8515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1:13" s="18" customFormat="1" ht="12.75">
      <c r="A2" s="33"/>
      <c r="B2" s="32" t="s">
        <v>389</v>
      </c>
      <c r="E2" s="31"/>
      <c r="F2" s="31"/>
      <c r="G2" s="31"/>
      <c r="H2" s="31"/>
      <c r="I2" s="31"/>
      <c r="J2" s="31"/>
      <c r="K2" s="31"/>
      <c r="L2" s="72" t="s">
        <v>0</v>
      </c>
      <c r="M2" s="31"/>
    </row>
    <row r="3" spans="1:13" s="18" customFormat="1" ht="12.75">
      <c r="A3" s="7"/>
      <c r="B3" s="16"/>
      <c r="C3" s="16"/>
      <c r="D3" s="16"/>
      <c r="E3" s="29"/>
      <c r="F3" s="17"/>
      <c r="G3" s="17"/>
      <c r="H3" s="17"/>
      <c r="I3" s="17"/>
      <c r="J3" s="17"/>
      <c r="K3" s="17"/>
      <c r="L3" s="17"/>
      <c r="M3" s="17"/>
    </row>
    <row r="4" spans="1:13" s="66" customFormat="1" ht="12.75">
      <c r="A4" s="64"/>
      <c r="B4" s="65" t="s">
        <v>528</v>
      </c>
      <c r="C4" s="66" t="s">
        <v>303</v>
      </c>
      <c r="E4" s="67"/>
      <c r="F4" s="67"/>
      <c r="G4" s="67"/>
      <c r="H4" s="67"/>
      <c r="I4" s="67"/>
      <c r="J4" s="67"/>
      <c r="K4" s="67"/>
      <c r="L4" s="67"/>
      <c r="M4" s="67"/>
    </row>
    <row r="5" spans="1:13" s="66" customFormat="1" ht="12.75">
      <c r="A5" s="64"/>
      <c r="B5" s="65"/>
      <c r="E5" s="67"/>
      <c r="F5" s="67"/>
      <c r="G5" s="67"/>
      <c r="H5" s="67"/>
      <c r="I5" s="67"/>
      <c r="J5" s="67"/>
      <c r="K5" s="67"/>
      <c r="L5" s="67"/>
      <c r="M5" s="67"/>
    </row>
    <row r="6" spans="1:13" s="66" customFormat="1" ht="38.25">
      <c r="A6" s="73" t="s">
        <v>3</v>
      </c>
      <c r="B6" s="73" t="s">
        <v>4</v>
      </c>
      <c r="C6" s="73" t="s">
        <v>5</v>
      </c>
      <c r="D6" s="73" t="s">
        <v>63</v>
      </c>
      <c r="E6" s="73" t="s">
        <v>7</v>
      </c>
      <c r="F6" s="73" t="s">
        <v>8</v>
      </c>
      <c r="G6" s="87" t="s">
        <v>9</v>
      </c>
      <c r="H6" s="73" t="s">
        <v>10</v>
      </c>
      <c r="I6" s="73" t="s">
        <v>11</v>
      </c>
      <c r="J6" s="73" t="s">
        <v>12</v>
      </c>
      <c r="K6" s="73" t="s">
        <v>13</v>
      </c>
      <c r="L6" s="73" t="s">
        <v>14</v>
      </c>
      <c r="M6" s="73" t="s">
        <v>15</v>
      </c>
    </row>
    <row r="7" spans="1:13" s="66" customFormat="1" ht="12.75">
      <c r="A7" s="73">
        <v>1</v>
      </c>
      <c r="B7" s="74">
        <v>2</v>
      </c>
      <c r="C7" s="73">
        <v>3</v>
      </c>
      <c r="D7" s="73">
        <v>4</v>
      </c>
      <c r="E7" s="73">
        <v>5</v>
      </c>
      <c r="F7" s="73">
        <v>6</v>
      </c>
      <c r="G7" s="73">
        <v>7</v>
      </c>
      <c r="H7" s="73">
        <v>8</v>
      </c>
      <c r="I7" s="75">
        <v>9</v>
      </c>
      <c r="J7" s="73">
        <v>10</v>
      </c>
      <c r="K7" s="73">
        <v>11</v>
      </c>
      <c r="L7" s="73">
        <v>12</v>
      </c>
      <c r="M7" s="73">
        <v>13</v>
      </c>
    </row>
    <row r="8" spans="1:13" s="66" customFormat="1" ht="25.5">
      <c r="A8" s="76">
        <v>1</v>
      </c>
      <c r="B8" s="77" t="s">
        <v>304</v>
      </c>
      <c r="C8" s="81"/>
      <c r="D8" s="82"/>
      <c r="E8" s="73" t="s">
        <v>66</v>
      </c>
      <c r="F8" s="73">
        <v>1</v>
      </c>
      <c r="G8" s="83"/>
      <c r="H8" s="78">
        <v>0.08</v>
      </c>
      <c r="I8" s="88">
        <f>G8*H8</f>
        <v>0</v>
      </c>
      <c r="J8" s="88">
        <f>G8+I8</f>
        <v>0</v>
      </c>
      <c r="K8" s="80">
        <f>F8*G8</f>
        <v>0</v>
      </c>
      <c r="L8" s="88">
        <f>K8*H8</f>
        <v>0</v>
      </c>
      <c r="M8" s="88">
        <f>K8+L8</f>
        <v>0</v>
      </c>
    </row>
    <row r="9" spans="1:13" s="66" customFormat="1" ht="12.75">
      <c r="A9" s="84"/>
      <c r="B9" s="85"/>
      <c r="C9" s="85"/>
      <c r="D9" s="85"/>
      <c r="E9" s="84"/>
      <c r="F9" s="84"/>
      <c r="G9" s="67"/>
      <c r="H9" s="67"/>
      <c r="I9" s="352" t="s">
        <v>17</v>
      </c>
      <c r="J9" s="353"/>
      <c r="K9" s="353"/>
      <c r="L9" s="353"/>
      <c r="M9" s="70">
        <f>SUM(K8:K8)</f>
        <v>0</v>
      </c>
    </row>
    <row r="10" spans="1:13" s="66" customFormat="1" ht="12.75">
      <c r="A10" s="84"/>
      <c r="B10" s="86"/>
      <c r="C10" s="85"/>
      <c r="D10" s="85"/>
      <c r="E10" s="84"/>
      <c r="F10" s="84"/>
      <c r="G10" s="67"/>
      <c r="H10" s="67"/>
      <c r="I10" s="352" t="s">
        <v>18</v>
      </c>
      <c r="J10" s="353"/>
      <c r="K10" s="353"/>
      <c r="L10" s="353"/>
      <c r="M10" s="70">
        <f>SUM(L8:L8)</f>
        <v>0</v>
      </c>
    </row>
    <row r="11" spans="1:13" s="66" customFormat="1" ht="12.75">
      <c r="A11" s="84"/>
      <c r="B11" s="86" t="s">
        <v>67</v>
      </c>
      <c r="C11" s="85"/>
      <c r="D11" s="85"/>
      <c r="E11" s="84"/>
      <c r="F11" s="84"/>
      <c r="G11" s="67"/>
      <c r="H11" s="67"/>
      <c r="I11" s="352" t="s">
        <v>280</v>
      </c>
      <c r="J11" s="354"/>
      <c r="K11" s="354"/>
      <c r="L11" s="354"/>
      <c r="M11" s="71">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7" r:id="rId1"/>
</worksheet>
</file>

<file path=xl/worksheets/sheet40.xml><?xml version="1.0" encoding="utf-8"?>
<worksheet xmlns="http://schemas.openxmlformats.org/spreadsheetml/2006/main" xmlns:r="http://schemas.openxmlformats.org/officeDocument/2006/relationships">
  <dimension ref="A1:M16"/>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100</v>
      </c>
      <c r="C4" s="66" t="s">
        <v>333</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113">
        <v>1</v>
      </c>
      <c r="B8" s="82" t="s">
        <v>225</v>
      </c>
      <c r="C8" s="177"/>
      <c r="D8" s="177"/>
      <c r="E8" s="73" t="s">
        <v>16</v>
      </c>
      <c r="F8" s="73">
        <v>3500</v>
      </c>
      <c r="G8" s="79"/>
      <c r="H8" s="78">
        <v>0.08</v>
      </c>
      <c r="I8" s="79">
        <f aca="true" t="shared" si="0" ref="I8:I13">G8*H8</f>
        <v>0</v>
      </c>
      <c r="J8" s="79">
        <f aca="true" t="shared" si="1" ref="J8:J13">G8+I8</f>
        <v>0</v>
      </c>
      <c r="K8" s="80">
        <f aca="true" t="shared" si="2" ref="K8:K13">F8*G8</f>
        <v>0</v>
      </c>
      <c r="L8" s="79">
        <f aca="true" t="shared" si="3" ref="L8:L13">K8*H8</f>
        <v>0</v>
      </c>
      <c r="M8" s="79">
        <f aca="true" t="shared" si="4" ref="M8:M13">K8+L8</f>
        <v>0</v>
      </c>
    </row>
    <row r="9" spans="1:13" ht="12.75">
      <c r="A9" s="113">
        <v>2</v>
      </c>
      <c r="B9" s="82" t="s">
        <v>226</v>
      </c>
      <c r="C9" s="177"/>
      <c r="D9" s="177"/>
      <c r="E9" s="73" t="s">
        <v>66</v>
      </c>
      <c r="F9" s="73">
        <v>120</v>
      </c>
      <c r="G9" s="79"/>
      <c r="H9" s="78">
        <v>0.08</v>
      </c>
      <c r="I9" s="79">
        <f t="shared" si="0"/>
        <v>0</v>
      </c>
      <c r="J9" s="79">
        <f t="shared" si="1"/>
        <v>0</v>
      </c>
      <c r="K9" s="80">
        <f t="shared" si="2"/>
        <v>0</v>
      </c>
      <c r="L9" s="79">
        <f t="shared" si="3"/>
        <v>0</v>
      </c>
      <c r="M9" s="79">
        <f t="shared" si="4"/>
        <v>0</v>
      </c>
    </row>
    <row r="10" spans="1:13" ht="12.75">
      <c r="A10" s="113">
        <v>3</v>
      </c>
      <c r="B10" s="82" t="s">
        <v>227</v>
      </c>
      <c r="C10" s="177"/>
      <c r="D10" s="177"/>
      <c r="E10" s="73" t="s">
        <v>16</v>
      </c>
      <c r="F10" s="73">
        <v>500</v>
      </c>
      <c r="G10" s="79"/>
      <c r="H10" s="78">
        <v>0.08</v>
      </c>
      <c r="I10" s="79">
        <f t="shared" si="0"/>
        <v>0</v>
      </c>
      <c r="J10" s="79">
        <f t="shared" si="1"/>
        <v>0</v>
      </c>
      <c r="K10" s="80">
        <f t="shared" si="2"/>
        <v>0</v>
      </c>
      <c r="L10" s="79">
        <f t="shared" si="3"/>
        <v>0</v>
      </c>
      <c r="M10" s="79">
        <f t="shared" si="4"/>
        <v>0</v>
      </c>
    </row>
    <row r="11" spans="1:13" ht="38.25">
      <c r="A11" s="113">
        <v>4</v>
      </c>
      <c r="B11" s="82" t="s">
        <v>334</v>
      </c>
      <c r="C11" s="177"/>
      <c r="D11" s="177"/>
      <c r="E11" s="73" t="s">
        <v>16</v>
      </c>
      <c r="F11" s="73">
        <v>20</v>
      </c>
      <c r="G11" s="79"/>
      <c r="H11" s="78">
        <v>0.08</v>
      </c>
      <c r="I11" s="79">
        <f t="shared" si="0"/>
        <v>0</v>
      </c>
      <c r="J11" s="79">
        <f t="shared" si="1"/>
        <v>0</v>
      </c>
      <c r="K11" s="80">
        <f t="shared" si="2"/>
        <v>0</v>
      </c>
      <c r="L11" s="79">
        <f t="shared" si="3"/>
        <v>0</v>
      </c>
      <c r="M11" s="79">
        <f t="shared" si="4"/>
        <v>0</v>
      </c>
    </row>
    <row r="12" spans="1:13" ht="12.75">
      <c r="A12" s="113">
        <v>5</v>
      </c>
      <c r="B12" s="156" t="s">
        <v>335</v>
      </c>
      <c r="C12" s="177"/>
      <c r="D12" s="177"/>
      <c r="E12" s="73" t="s">
        <v>71</v>
      </c>
      <c r="F12" s="73">
        <v>200</v>
      </c>
      <c r="G12" s="79"/>
      <c r="H12" s="78">
        <v>0.08</v>
      </c>
      <c r="I12" s="79">
        <f t="shared" si="0"/>
        <v>0</v>
      </c>
      <c r="J12" s="79">
        <f t="shared" si="1"/>
        <v>0</v>
      </c>
      <c r="K12" s="80">
        <f t="shared" si="2"/>
        <v>0</v>
      </c>
      <c r="L12" s="79">
        <f t="shared" si="3"/>
        <v>0</v>
      </c>
      <c r="M12" s="79">
        <f t="shared" si="4"/>
        <v>0</v>
      </c>
    </row>
    <row r="13" spans="1:13" ht="12.75">
      <c r="A13" s="113">
        <v>6</v>
      </c>
      <c r="B13" s="156" t="s">
        <v>336</v>
      </c>
      <c r="C13" s="177"/>
      <c r="D13" s="177"/>
      <c r="E13" s="73" t="s">
        <v>71</v>
      </c>
      <c r="F13" s="73">
        <v>10</v>
      </c>
      <c r="G13" s="79"/>
      <c r="H13" s="78">
        <v>0.08</v>
      </c>
      <c r="I13" s="79">
        <f t="shared" si="0"/>
        <v>0</v>
      </c>
      <c r="J13" s="79">
        <f t="shared" si="1"/>
        <v>0</v>
      </c>
      <c r="K13" s="80">
        <f t="shared" si="2"/>
        <v>0</v>
      </c>
      <c r="L13" s="79">
        <f t="shared" si="3"/>
        <v>0</v>
      </c>
      <c r="M13" s="79">
        <f t="shared" si="4"/>
        <v>0</v>
      </c>
    </row>
    <row r="14" spans="1:13" ht="12.75">
      <c r="A14" s="124"/>
      <c r="B14" s="124"/>
      <c r="C14" s="124"/>
      <c r="D14" s="124"/>
      <c r="E14" s="124"/>
      <c r="F14" s="124"/>
      <c r="G14" s="101"/>
      <c r="H14" s="125"/>
      <c r="I14" s="360" t="s">
        <v>17</v>
      </c>
      <c r="J14" s="361"/>
      <c r="K14" s="361"/>
      <c r="L14" s="362"/>
      <c r="M14" s="107">
        <f>SUM(K8:K13)</f>
        <v>0</v>
      </c>
    </row>
    <row r="15" spans="1:13" ht="12.75">
      <c r="A15" s="124"/>
      <c r="B15" s="86"/>
      <c r="C15" s="124"/>
      <c r="D15" s="124"/>
      <c r="E15" s="124"/>
      <c r="F15" s="124"/>
      <c r="G15" s="101"/>
      <c r="H15" s="125"/>
      <c r="I15" s="352" t="s">
        <v>18</v>
      </c>
      <c r="J15" s="353"/>
      <c r="K15" s="353"/>
      <c r="L15" s="364"/>
      <c r="M15" s="80">
        <f>SUM(L8:L13)</f>
        <v>0</v>
      </c>
    </row>
    <row r="16" spans="1:13" ht="12.75">
      <c r="A16" s="124"/>
      <c r="B16" s="86" t="s">
        <v>67</v>
      </c>
      <c r="C16" s="124"/>
      <c r="D16" s="124"/>
      <c r="E16" s="124"/>
      <c r="F16" s="124"/>
      <c r="G16" s="101"/>
      <c r="H16" s="125"/>
      <c r="I16" s="375" t="s">
        <v>69</v>
      </c>
      <c r="J16" s="354"/>
      <c r="K16" s="354"/>
      <c r="L16" s="365"/>
      <c r="M16" s="88">
        <f>M14+M15</f>
        <v>0</v>
      </c>
    </row>
  </sheetData>
  <sheetProtection/>
  <mergeCells count="3">
    <mergeCell ref="I14:L14"/>
    <mergeCell ref="I15:L15"/>
    <mergeCell ref="I16:L16"/>
  </mergeCells>
  <printOptions/>
  <pageMargins left="0.75" right="0.75" top="1" bottom="1" header="0.5" footer="0.5"/>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M14"/>
  <sheetViews>
    <sheetView zoomScalePageLayoutView="0" workbookViewId="0" topLeftCell="A1">
      <selection activeCell="K23" sqref="K23"/>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104</v>
      </c>
      <c r="C4" s="66" t="s">
        <v>269</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68">
        <v>1</v>
      </c>
      <c r="B8" s="77" t="s">
        <v>270</v>
      </c>
      <c r="C8" s="77"/>
      <c r="D8" s="77"/>
      <c r="E8" s="73" t="s">
        <v>16</v>
      </c>
      <c r="F8" s="73">
        <v>200</v>
      </c>
      <c r="G8" s="103"/>
      <c r="H8" s="78">
        <v>0.08</v>
      </c>
      <c r="I8" s="79">
        <f>G8*H8</f>
        <v>0</v>
      </c>
      <c r="J8" s="79">
        <f>G8+I8</f>
        <v>0</v>
      </c>
      <c r="K8" s="80">
        <f>F8*G8</f>
        <v>0</v>
      </c>
      <c r="L8" s="79">
        <f>K8*H8</f>
        <v>0</v>
      </c>
      <c r="M8" s="79">
        <f>K8+L8</f>
        <v>0</v>
      </c>
    </row>
    <row r="9" spans="1:13" ht="25.5">
      <c r="A9" s="68">
        <v>2</v>
      </c>
      <c r="B9" s="77" t="s">
        <v>271</v>
      </c>
      <c r="C9" s="77"/>
      <c r="D9" s="77"/>
      <c r="E9" s="73" t="s">
        <v>16</v>
      </c>
      <c r="F9" s="73">
        <v>300</v>
      </c>
      <c r="G9" s="103"/>
      <c r="H9" s="78">
        <v>0.08</v>
      </c>
      <c r="I9" s="79">
        <f>G9*H9</f>
        <v>0</v>
      </c>
      <c r="J9" s="79">
        <f>G9+I9</f>
        <v>0</v>
      </c>
      <c r="K9" s="80">
        <f>F9*G9</f>
        <v>0</v>
      </c>
      <c r="L9" s="79">
        <f>K9*H9</f>
        <v>0</v>
      </c>
      <c r="M9" s="79">
        <f>K9+L9</f>
        <v>0</v>
      </c>
    </row>
    <row r="10" spans="1:13" ht="25.5">
      <c r="A10" s="68">
        <v>3</v>
      </c>
      <c r="B10" s="77" t="s">
        <v>271</v>
      </c>
      <c r="C10" s="77"/>
      <c r="D10" s="77"/>
      <c r="E10" s="73" t="s">
        <v>16</v>
      </c>
      <c r="F10" s="73">
        <v>300</v>
      </c>
      <c r="G10" s="103"/>
      <c r="H10" s="78">
        <v>0.08</v>
      </c>
      <c r="I10" s="79">
        <f>G10*H10</f>
        <v>0</v>
      </c>
      <c r="J10" s="79">
        <f>G10+I10</f>
        <v>0</v>
      </c>
      <c r="K10" s="80">
        <f>F10*G10</f>
        <v>0</v>
      </c>
      <c r="L10" s="79">
        <f>K10*H10</f>
        <v>0</v>
      </c>
      <c r="M10" s="79">
        <f>K10+L10</f>
        <v>0</v>
      </c>
    </row>
    <row r="11" spans="1:13" ht="38.25">
      <c r="A11" s="68">
        <v>4</v>
      </c>
      <c r="B11" s="77" t="s">
        <v>272</v>
      </c>
      <c r="C11" s="77"/>
      <c r="D11" s="77"/>
      <c r="E11" s="73" t="s">
        <v>16</v>
      </c>
      <c r="F11" s="73">
        <v>50</v>
      </c>
      <c r="G11" s="103"/>
      <c r="H11" s="78">
        <v>0.08</v>
      </c>
      <c r="I11" s="79">
        <f>G11*H11</f>
        <v>0</v>
      </c>
      <c r="J11" s="79">
        <f>G11+I11</f>
        <v>0</v>
      </c>
      <c r="K11" s="80">
        <f>F11*G11</f>
        <v>0</v>
      </c>
      <c r="L11" s="79">
        <f>K11*H11</f>
        <v>0</v>
      </c>
      <c r="M11" s="79">
        <f>K11+L11</f>
        <v>0</v>
      </c>
    </row>
    <row r="12" spans="1:13" ht="12.75">
      <c r="A12" s="124"/>
      <c r="B12" s="124"/>
      <c r="C12" s="124"/>
      <c r="D12" s="124"/>
      <c r="E12" s="124"/>
      <c r="F12" s="124"/>
      <c r="G12" s="101"/>
      <c r="H12" s="125"/>
      <c r="I12" s="360" t="s">
        <v>17</v>
      </c>
      <c r="J12" s="361"/>
      <c r="K12" s="361"/>
      <c r="L12" s="362"/>
      <c r="M12" s="107">
        <f>SUM(K8:K11)</f>
        <v>0</v>
      </c>
    </row>
    <row r="13" spans="1:13" ht="12.75">
      <c r="A13" s="124"/>
      <c r="B13" s="86"/>
      <c r="C13" s="124"/>
      <c r="D13" s="124"/>
      <c r="E13" s="124"/>
      <c r="F13" s="124"/>
      <c r="G13" s="101"/>
      <c r="H13" s="125"/>
      <c r="I13" s="352" t="s">
        <v>18</v>
      </c>
      <c r="J13" s="353"/>
      <c r="K13" s="353"/>
      <c r="L13" s="364"/>
      <c r="M13" s="80">
        <f>SUM(L8:L11)</f>
        <v>0</v>
      </c>
    </row>
    <row r="14" spans="1:13" ht="12.75">
      <c r="A14" s="124"/>
      <c r="B14" s="86" t="s">
        <v>67</v>
      </c>
      <c r="C14" s="124"/>
      <c r="D14" s="124"/>
      <c r="E14" s="124"/>
      <c r="F14" s="124"/>
      <c r="G14" s="101"/>
      <c r="H14" s="125"/>
      <c r="I14" s="375" t="s">
        <v>69</v>
      </c>
      <c r="J14" s="354"/>
      <c r="K14" s="354"/>
      <c r="L14" s="365"/>
      <c r="M14" s="88">
        <f>M12+M13</f>
        <v>0</v>
      </c>
    </row>
  </sheetData>
  <sheetProtection/>
  <mergeCells count="3">
    <mergeCell ref="I13:L13"/>
    <mergeCell ref="I14:L14"/>
    <mergeCell ref="I12:L12"/>
  </mergeCells>
  <printOptions/>
  <pageMargins left="0.75" right="0.75" top="1" bottom="1" header="0.5" footer="0.5"/>
  <pageSetup horizontalDpi="600" verticalDpi="600" orientation="landscape" paperSize="9" scale="85" r:id="rId1"/>
</worksheet>
</file>

<file path=xl/worksheets/sheet42.xml><?xml version="1.0" encoding="utf-8"?>
<worksheet xmlns="http://schemas.openxmlformats.org/spreadsheetml/2006/main" xmlns:r="http://schemas.openxmlformats.org/officeDocument/2006/relationships">
  <dimension ref="A1:M29"/>
  <sheetViews>
    <sheetView zoomScalePageLayoutView="0" workbookViewId="0" topLeftCell="A1">
      <selection activeCell="A31" sqref="A31:IV31"/>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112</v>
      </c>
      <c r="C4" s="66" t="s">
        <v>337</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68" t="s">
        <v>3</v>
      </c>
      <c r="B6" s="68" t="s">
        <v>4</v>
      </c>
      <c r="C6" s="68" t="s">
        <v>5</v>
      </c>
      <c r="D6" s="68" t="s">
        <v>6</v>
      </c>
      <c r="E6" s="68" t="s">
        <v>22</v>
      </c>
      <c r="F6" s="68" t="s">
        <v>8</v>
      </c>
      <c r="G6" s="69" t="s">
        <v>9</v>
      </c>
      <c r="H6" s="68" t="s">
        <v>10</v>
      </c>
      <c r="I6" s="68" t="s">
        <v>11</v>
      </c>
      <c r="J6" s="68" t="s">
        <v>12</v>
      </c>
      <c r="K6" s="68" t="s">
        <v>13</v>
      </c>
      <c r="L6" s="68" t="s">
        <v>14</v>
      </c>
      <c r="M6" s="68" t="s">
        <v>15</v>
      </c>
    </row>
    <row r="7" spans="1:13" ht="12.75">
      <c r="A7" s="400" t="s">
        <v>337</v>
      </c>
      <c r="B7" s="401"/>
      <c r="C7" s="401"/>
      <c r="D7" s="401"/>
      <c r="E7" s="401"/>
      <c r="F7" s="401"/>
      <c r="G7" s="401"/>
      <c r="H7" s="401"/>
      <c r="I7" s="401"/>
      <c r="J7" s="401"/>
      <c r="K7" s="401"/>
      <c r="L7" s="401"/>
      <c r="M7" s="402"/>
    </row>
    <row r="8" spans="1:13" ht="12.75">
      <c r="A8" s="73">
        <v>1</v>
      </c>
      <c r="B8" s="73" t="s">
        <v>338</v>
      </c>
      <c r="C8" s="82"/>
      <c r="D8" s="82"/>
      <c r="E8" s="73" t="s">
        <v>16</v>
      </c>
      <c r="F8" s="73">
        <v>4</v>
      </c>
      <c r="G8" s="142"/>
      <c r="H8" s="78">
        <v>0.08</v>
      </c>
      <c r="I8" s="79">
        <f>G8*H8</f>
        <v>0</v>
      </c>
      <c r="J8" s="79">
        <f>G8+I8</f>
        <v>0</v>
      </c>
      <c r="K8" s="80">
        <f>F8*G8</f>
        <v>0</v>
      </c>
      <c r="L8" s="79">
        <f>K8*H8</f>
        <v>0</v>
      </c>
      <c r="M8" s="79">
        <f>K8+L8</f>
        <v>0</v>
      </c>
    </row>
    <row r="9" spans="1:13" ht="12.75">
      <c r="A9" s="73">
        <v>2</v>
      </c>
      <c r="B9" s="73" t="s">
        <v>339</v>
      </c>
      <c r="C9" s="82"/>
      <c r="D9" s="82"/>
      <c r="E9" s="73" t="s">
        <v>16</v>
      </c>
      <c r="F9" s="73">
        <v>4</v>
      </c>
      <c r="G9" s="142"/>
      <c r="H9" s="78">
        <v>0.08</v>
      </c>
      <c r="I9" s="79">
        <f>G9*H9</f>
        <v>0</v>
      </c>
      <c r="J9" s="79">
        <f>G9+I9</f>
        <v>0</v>
      </c>
      <c r="K9" s="80">
        <f>F9*G9</f>
        <v>0</v>
      </c>
      <c r="L9" s="79">
        <f>K9*H9</f>
        <v>0</v>
      </c>
      <c r="M9" s="79">
        <f>K9+L9</f>
        <v>0</v>
      </c>
    </row>
    <row r="10" spans="1:13" ht="12.75">
      <c r="A10" s="73">
        <v>3</v>
      </c>
      <c r="B10" s="73" t="s">
        <v>340</v>
      </c>
      <c r="C10" s="82"/>
      <c r="D10" s="82"/>
      <c r="E10" s="73" t="s">
        <v>16</v>
      </c>
      <c r="F10" s="73">
        <v>4</v>
      </c>
      <c r="G10" s="142"/>
      <c r="H10" s="78">
        <v>0.08</v>
      </c>
      <c r="I10" s="79">
        <f>G10*H10</f>
        <v>0</v>
      </c>
      <c r="J10" s="79">
        <f>G10+I10</f>
        <v>0</v>
      </c>
      <c r="K10" s="80">
        <f>F10*G10</f>
        <v>0</v>
      </c>
      <c r="L10" s="79">
        <f>K10*H10</f>
        <v>0</v>
      </c>
      <c r="M10" s="79">
        <f>K10+L10</f>
        <v>0</v>
      </c>
    </row>
    <row r="11" spans="1:13" ht="12.75">
      <c r="A11" s="400" t="s">
        <v>341</v>
      </c>
      <c r="B11" s="401"/>
      <c r="C11" s="401"/>
      <c r="D11" s="401"/>
      <c r="E11" s="401"/>
      <c r="F11" s="401"/>
      <c r="G11" s="401"/>
      <c r="H11" s="401"/>
      <c r="I11" s="401"/>
      <c r="J11" s="401"/>
      <c r="K11" s="401"/>
      <c r="L11" s="401"/>
      <c r="M11" s="402"/>
    </row>
    <row r="12" spans="1:13" ht="12.75">
      <c r="A12" s="73">
        <v>1</v>
      </c>
      <c r="B12" s="73" t="s">
        <v>342</v>
      </c>
      <c r="C12" s="82"/>
      <c r="D12" s="82"/>
      <c r="E12" s="73" t="s">
        <v>16</v>
      </c>
      <c r="F12" s="73">
        <v>2</v>
      </c>
      <c r="G12" s="142"/>
      <c r="H12" s="78">
        <v>0.08</v>
      </c>
      <c r="I12" s="79">
        <f>G12*H12</f>
        <v>0</v>
      </c>
      <c r="J12" s="79">
        <f>G12+I12</f>
        <v>0</v>
      </c>
      <c r="K12" s="80">
        <f>F12*G12</f>
        <v>0</v>
      </c>
      <c r="L12" s="79">
        <f>K12*H12</f>
        <v>0</v>
      </c>
      <c r="M12" s="79">
        <f>K12+L12</f>
        <v>0</v>
      </c>
    </row>
    <row r="13" spans="1:13" ht="12.75">
      <c r="A13" s="73">
        <v>2</v>
      </c>
      <c r="B13" s="73" t="s">
        <v>338</v>
      </c>
      <c r="C13" s="82"/>
      <c r="D13" s="82"/>
      <c r="E13" s="73" t="s">
        <v>16</v>
      </c>
      <c r="F13" s="73">
        <v>2</v>
      </c>
      <c r="G13" s="142"/>
      <c r="H13" s="78">
        <v>0.08</v>
      </c>
      <c r="I13" s="79">
        <f>G13*H13</f>
        <v>0</v>
      </c>
      <c r="J13" s="79">
        <f>G13+I13</f>
        <v>0</v>
      </c>
      <c r="K13" s="80">
        <f>F13*G13</f>
        <v>0</v>
      </c>
      <c r="L13" s="79">
        <f>K13*H13</f>
        <v>0</v>
      </c>
      <c r="M13" s="79">
        <f>K13+L13</f>
        <v>0</v>
      </c>
    </row>
    <row r="14" spans="1:13" ht="12.75">
      <c r="A14" s="73">
        <v>3</v>
      </c>
      <c r="B14" s="73" t="s">
        <v>339</v>
      </c>
      <c r="C14" s="82"/>
      <c r="D14" s="82"/>
      <c r="E14" s="73" t="s">
        <v>16</v>
      </c>
      <c r="F14" s="73">
        <v>2</v>
      </c>
      <c r="G14" s="142"/>
      <c r="H14" s="78">
        <v>0.08</v>
      </c>
      <c r="I14" s="79">
        <f>G14*H14</f>
        <v>0</v>
      </c>
      <c r="J14" s="79">
        <f>G14+I14</f>
        <v>0</v>
      </c>
      <c r="K14" s="80">
        <f>F14*G14</f>
        <v>0</v>
      </c>
      <c r="L14" s="79">
        <f>K14*H14</f>
        <v>0</v>
      </c>
      <c r="M14" s="79">
        <f>K14+L14</f>
        <v>0</v>
      </c>
    </row>
    <row r="15" spans="1:13" ht="12.75">
      <c r="A15" s="73">
        <v>4</v>
      </c>
      <c r="B15" s="73" t="s">
        <v>340</v>
      </c>
      <c r="C15" s="82"/>
      <c r="D15" s="82"/>
      <c r="E15" s="73" t="s">
        <v>16</v>
      </c>
      <c r="F15" s="73">
        <v>2</v>
      </c>
      <c r="G15" s="142"/>
      <c r="H15" s="78">
        <v>0.08</v>
      </c>
      <c r="I15" s="79">
        <f>G15*H15</f>
        <v>0</v>
      </c>
      <c r="J15" s="79">
        <f>G15+I15</f>
        <v>0</v>
      </c>
      <c r="K15" s="80">
        <f>F15*G15</f>
        <v>0</v>
      </c>
      <c r="L15" s="79">
        <f>K15*H15</f>
        <v>0</v>
      </c>
      <c r="M15" s="79">
        <f>K15+L15</f>
        <v>0</v>
      </c>
    </row>
    <row r="16" spans="1:13" ht="12.75">
      <c r="A16" s="371" t="s">
        <v>343</v>
      </c>
      <c r="B16" s="372"/>
      <c r="C16" s="372"/>
      <c r="D16" s="372"/>
      <c r="E16" s="372"/>
      <c r="F16" s="372"/>
      <c r="G16" s="372"/>
      <c r="H16" s="372"/>
      <c r="I16" s="372"/>
      <c r="J16" s="372"/>
      <c r="K16" s="372"/>
      <c r="L16" s="372"/>
      <c r="M16" s="373"/>
    </row>
    <row r="17" spans="1:13" ht="12.75">
      <c r="A17" s="73">
        <v>1</v>
      </c>
      <c r="B17" s="73" t="s">
        <v>344</v>
      </c>
      <c r="C17" s="82"/>
      <c r="D17" s="82"/>
      <c r="E17" s="73" t="s">
        <v>16</v>
      </c>
      <c r="F17" s="73">
        <v>5</v>
      </c>
      <c r="G17" s="142"/>
      <c r="H17" s="78">
        <v>0.08</v>
      </c>
      <c r="I17" s="79">
        <f>G17*H17</f>
        <v>0</v>
      </c>
      <c r="J17" s="79">
        <f>G17+I17</f>
        <v>0</v>
      </c>
      <c r="K17" s="80">
        <f>F17*G17</f>
        <v>0</v>
      </c>
      <c r="L17" s="79">
        <f>K17*H17</f>
        <v>0</v>
      </c>
      <c r="M17" s="79">
        <f>K17+L17</f>
        <v>0</v>
      </c>
    </row>
    <row r="18" spans="1:13" ht="12.75">
      <c r="A18" s="73">
        <v>2</v>
      </c>
      <c r="B18" s="73" t="s">
        <v>338</v>
      </c>
      <c r="C18" s="82"/>
      <c r="D18" s="82"/>
      <c r="E18" s="73" t="s">
        <v>16</v>
      </c>
      <c r="F18" s="73">
        <v>5</v>
      </c>
      <c r="G18" s="142"/>
      <c r="H18" s="78">
        <v>0.08</v>
      </c>
      <c r="I18" s="79">
        <f>G18*H18</f>
        <v>0</v>
      </c>
      <c r="J18" s="79">
        <f>G18+I18</f>
        <v>0</v>
      </c>
      <c r="K18" s="80">
        <f>F18*G18</f>
        <v>0</v>
      </c>
      <c r="L18" s="79">
        <f>K18*H18</f>
        <v>0</v>
      </c>
      <c r="M18" s="79">
        <f>K18+L18</f>
        <v>0</v>
      </c>
    </row>
    <row r="19" spans="1:13" ht="12.75">
      <c r="A19" s="73">
        <v>3</v>
      </c>
      <c r="B19" s="73" t="s">
        <v>345</v>
      </c>
      <c r="C19" s="82"/>
      <c r="D19" s="82"/>
      <c r="E19" s="73" t="s">
        <v>16</v>
      </c>
      <c r="F19" s="73">
        <v>5</v>
      </c>
      <c r="G19" s="142"/>
      <c r="H19" s="78">
        <v>0.08</v>
      </c>
      <c r="I19" s="79">
        <f>G19*H19</f>
        <v>0</v>
      </c>
      <c r="J19" s="79">
        <f>G19+I19</f>
        <v>0</v>
      </c>
      <c r="K19" s="80">
        <f>F19*G19</f>
        <v>0</v>
      </c>
      <c r="L19" s="79">
        <f>K19*H19</f>
        <v>0</v>
      </c>
      <c r="M19" s="79">
        <f>K19+L19</f>
        <v>0</v>
      </c>
    </row>
    <row r="20" spans="1:13" ht="12.75">
      <c r="A20" s="73">
        <v>4</v>
      </c>
      <c r="B20" s="73" t="s">
        <v>339</v>
      </c>
      <c r="C20" s="82"/>
      <c r="D20" s="82"/>
      <c r="E20" s="73" t="s">
        <v>16</v>
      </c>
      <c r="F20" s="73">
        <v>5</v>
      </c>
      <c r="G20" s="142"/>
      <c r="H20" s="78">
        <v>0.08</v>
      </c>
      <c r="I20" s="79">
        <f>G20*H20</f>
        <v>0</v>
      </c>
      <c r="J20" s="79">
        <f>G20+I20</f>
        <v>0</v>
      </c>
      <c r="K20" s="80">
        <f>F20*G20</f>
        <v>0</v>
      </c>
      <c r="L20" s="79">
        <f>K20*H20</f>
        <v>0</v>
      </c>
      <c r="M20" s="79">
        <f>K20+L20</f>
        <v>0</v>
      </c>
    </row>
    <row r="21" spans="1:13" ht="12.75">
      <c r="A21" s="371" t="s">
        <v>346</v>
      </c>
      <c r="B21" s="390"/>
      <c r="C21" s="390"/>
      <c r="D21" s="390"/>
      <c r="E21" s="390"/>
      <c r="F21" s="390"/>
      <c r="G21" s="390"/>
      <c r="H21" s="390"/>
      <c r="I21" s="390"/>
      <c r="J21" s="390"/>
      <c r="K21" s="390"/>
      <c r="L21" s="390"/>
      <c r="M21" s="394"/>
    </row>
    <row r="22" spans="1:13" ht="12.75">
      <c r="A22" s="73">
        <v>1</v>
      </c>
      <c r="B22" s="73" t="s">
        <v>344</v>
      </c>
      <c r="C22" s="82"/>
      <c r="D22" s="82"/>
      <c r="E22" s="73" t="s">
        <v>16</v>
      </c>
      <c r="F22" s="73">
        <v>5</v>
      </c>
      <c r="G22" s="142"/>
      <c r="H22" s="78">
        <v>0.08</v>
      </c>
      <c r="I22" s="79">
        <f>G22*H22</f>
        <v>0</v>
      </c>
      <c r="J22" s="79">
        <f>G22+I22</f>
        <v>0</v>
      </c>
      <c r="K22" s="80">
        <f>F22*G22</f>
        <v>0</v>
      </c>
      <c r="L22" s="79">
        <f>K22*H22</f>
        <v>0</v>
      </c>
      <c r="M22" s="79">
        <f>K22+L22</f>
        <v>0</v>
      </c>
    </row>
    <row r="23" spans="1:13" ht="12.75">
      <c r="A23" s="73">
        <v>2</v>
      </c>
      <c r="B23" s="73" t="s">
        <v>338</v>
      </c>
      <c r="C23" s="82"/>
      <c r="D23" s="82"/>
      <c r="E23" s="73" t="s">
        <v>16</v>
      </c>
      <c r="F23" s="73">
        <v>5</v>
      </c>
      <c r="G23" s="142"/>
      <c r="H23" s="78">
        <v>0.08</v>
      </c>
      <c r="I23" s="79">
        <f>G23*H23</f>
        <v>0</v>
      </c>
      <c r="J23" s="79">
        <f>G23+I23</f>
        <v>0</v>
      </c>
      <c r="K23" s="80">
        <f>F23*G23</f>
        <v>0</v>
      </c>
      <c r="L23" s="79">
        <f>K23*H23</f>
        <v>0</v>
      </c>
      <c r="M23" s="79">
        <f>K23+L23</f>
        <v>0</v>
      </c>
    </row>
    <row r="24" spans="1:13" ht="12.75">
      <c r="A24" s="73">
        <v>3</v>
      </c>
      <c r="B24" s="73" t="s">
        <v>345</v>
      </c>
      <c r="C24" s="82"/>
      <c r="D24" s="82"/>
      <c r="E24" s="73" t="s">
        <v>16</v>
      </c>
      <c r="F24" s="73">
        <v>5</v>
      </c>
      <c r="G24" s="142"/>
      <c r="H24" s="78">
        <v>0.08</v>
      </c>
      <c r="I24" s="79">
        <f>G24*H24</f>
        <v>0</v>
      </c>
      <c r="J24" s="79">
        <f>G24+I24</f>
        <v>0</v>
      </c>
      <c r="K24" s="80">
        <f>F24*G24</f>
        <v>0</v>
      </c>
      <c r="L24" s="79">
        <f>K24*H24</f>
        <v>0</v>
      </c>
      <c r="M24" s="79">
        <f>K24+L24</f>
        <v>0</v>
      </c>
    </row>
    <row r="25" spans="1:13" ht="12.75">
      <c r="A25" s="73">
        <v>4</v>
      </c>
      <c r="B25" s="73" t="s">
        <v>339</v>
      </c>
      <c r="C25" s="82"/>
      <c r="D25" s="82"/>
      <c r="E25" s="73" t="s">
        <v>16</v>
      </c>
      <c r="F25" s="73">
        <v>5</v>
      </c>
      <c r="G25" s="142"/>
      <c r="H25" s="78">
        <v>0.08</v>
      </c>
      <c r="I25" s="79">
        <f>G25*H25</f>
        <v>0</v>
      </c>
      <c r="J25" s="79">
        <f>G25+I25</f>
        <v>0</v>
      </c>
      <c r="K25" s="80">
        <f>F25*G25</f>
        <v>0</v>
      </c>
      <c r="L25" s="79">
        <f>K25*H25</f>
        <v>0</v>
      </c>
      <c r="M25" s="79">
        <f>K25+L25</f>
        <v>0</v>
      </c>
    </row>
    <row r="26" spans="1:13" ht="12.75">
      <c r="A26" s="64"/>
      <c r="B26" s="66"/>
      <c r="C26" s="66"/>
      <c r="D26" s="66"/>
      <c r="E26" s="67"/>
      <c r="F26" s="67"/>
      <c r="G26" s="67"/>
      <c r="H26" s="67"/>
      <c r="I26" s="395" t="s">
        <v>17</v>
      </c>
      <c r="J26" s="396"/>
      <c r="K26" s="396"/>
      <c r="L26" s="399"/>
      <c r="M26" s="178">
        <f>SUM(K8:K10)+SUM(K12:K15)+SUM(K17:K20)+SUM(K22:K25)</f>
        <v>0</v>
      </c>
    </row>
    <row r="27" spans="1:13" ht="12.75">
      <c r="A27" s="64"/>
      <c r="B27" s="66"/>
      <c r="C27" s="66"/>
      <c r="D27" s="66"/>
      <c r="E27" s="67"/>
      <c r="F27" s="67"/>
      <c r="G27" s="67"/>
      <c r="H27" s="67"/>
      <c r="I27" s="383" t="s">
        <v>18</v>
      </c>
      <c r="J27" s="393"/>
      <c r="K27" s="393"/>
      <c r="L27" s="385"/>
      <c r="M27" s="118">
        <f>SUM(L8:L10)+SUM(L12:L15)+SUM(L17:L20)+SUM(L22:L25)</f>
        <v>0</v>
      </c>
    </row>
    <row r="28" spans="1:13" ht="12.75">
      <c r="A28" s="64"/>
      <c r="B28" s="86" t="s">
        <v>19</v>
      </c>
      <c r="C28" s="66"/>
      <c r="D28" s="66"/>
      <c r="E28" s="67"/>
      <c r="F28" s="67"/>
      <c r="G28" s="67"/>
      <c r="H28" s="67"/>
      <c r="I28" s="383" t="s">
        <v>20</v>
      </c>
      <c r="J28" s="393"/>
      <c r="K28" s="393"/>
      <c r="L28" s="373"/>
      <c r="M28" s="105">
        <f>M26+M27</f>
        <v>0</v>
      </c>
    </row>
    <row r="29" spans="2:13" ht="12.75">
      <c r="B29" s="50"/>
      <c r="I29" s="61"/>
      <c r="J29" s="61"/>
      <c r="K29" s="61"/>
      <c r="L29" s="63"/>
      <c r="M29" s="59"/>
    </row>
  </sheetData>
  <sheetProtection/>
  <mergeCells count="7">
    <mergeCell ref="A21:M21"/>
    <mergeCell ref="I26:L26"/>
    <mergeCell ref="I27:L27"/>
    <mergeCell ref="I28:L28"/>
    <mergeCell ref="A7:M7"/>
    <mergeCell ref="A11:M11"/>
    <mergeCell ref="A16:M16"/>
  </mergeCells>
  <printOptions/>
  <pageMargins left="0.75" right="0.75" top="1" bottom="1" header="0.5" footer="0.5"/>
  <pageSetup horizontalDpi="600" verticalDpi="600" orientation="landscape" paperSize="9" scale="85" r:id="rId1"/>
</worksheet>
</file>

<file path=xl/worksheets/sheet43.xml><?xml version="1.0" encoding="utf-8"?>
<worksheet xmlns="http://schemas.openxmlformats.org/spreadsheetml/2006/main" xmlns:r="http://schemas.openxmlformats.org/officeDocument/2006/relationships">
  <dimension ref="A1:M14"/>
  <sheetViews>
    <sheetView zoomScalePageLayoutView="0" workbookViewId="0" topLeftCell="A2">
      <selection activeCell="A14" sqref="A14:IV5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1.0039062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120</v>
      </c>
      <c r="C4" s="86" t="s">
        <v>273</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63.75">
      <c r="A8" s="73">
        <v>1</v>
      </c>
      <c r="B8" s="179" t="s">
        <v>484</v>
      </c>
      <c r="C8" s="82"/>
      <c r="D8" s="82"/>
      <c r="E8" s="73" t="s">
        <v>296</v>
      </c>
      <c r="F8" s="148">
        <v>200</v>
      </c>
      <c r="G8" s="180">
        <v>57</v>
      </c>
      <c r="H8" s="78">
        <v>0.08</v>
      </c>
      <c r="I8" s="79">
        <f>G8*H8</f>
        <v>4.5600000000000005</v>
      </c>
      <c r="J8" s="79">
        <f>G8+I8</f>
        <v>61.56</v>
      </c>
      <c r="K8" s="80">
        <f>F8*G8</f>
        <v>11400</v>
      </c>
      <c r="L8" s="79">
        <f>K8*H8</f>
        <v>912</v>
      </c>
      <c r="M8" s="79">
        <f>K8+L8</f>
        <v>12312</v>
      </c>
    </row>
    <row r="9" spans="1:13" ht="63.75">
      <c r="A9" s="73">
        <v>2</v>
      </c>
      <c r="B9" s="95" t="s">
        <v>485</v>
      </c>
      <c r="C9" s="82"/>
      <c r="D9" s="82"/>
      <c r="E9" s="73" t="s">
        <v>297</v>
      </c>
      <c r="F9" s="73">
        <v>2500</v>
      </c>
      <c r="G9" s="180">
        <v>58</v>
      </c>
      <c r="H9" s="78">
        <v>0.08</v>
      </c>
      <c r="I9" s="79">
        <f>G9*H9</f>
        <v>4.64</v>
      </c>
      <c r="J9" s="79">
        <f>G9+I9</f>
        <v>62.64</v>
      </c>
      <c r="K9" s="80">
        <f>F9*G9</f>
        <v>145000</v>
      </c>
      <c r="L9" s="79">
        <f>K9*H9</f>
        <v>11600</v>
      </c>
      <c r="M9" s="79">
        <f>K9+L9</f>
        <v>156600</v>
      </c>
    </row>
    <row r="10" spans="1:13" ht="12.75">
      <c r="A10" s="84"/>
      <c r="B10" s="85"/>
      <c r="C10" s="85"/>
      <c r="D10" s="85"/>
      <c r="E10" s="84"/>
      <c r="F10" s="181"/>
      <c r="G10" s="133"/>
      <c r="H10" s="100"/>
      <c r="I10" s="352" t="s">
        <v>17</v>
      </c>
      <c r="J10" s="353"/>
      <c r="K10" s="353"/>
      <c r="L10" s="364"/>
      <c r="M10" s="308">
        <f>SUM(K8:K9)</f>
        <v>156400</v>
      </c>
    </row>
    <row r="11" spans="1:13" ht="12.75">
      <c r="A11" s="84"/>
      <c r="B11" s="86"/>
      <c r="C11" s="85"/>
      <c r="D11" s="85"/>
      <c r="E11" s="84"/>
      <c r="F11" s="181"/>
      <c r="G11" s="100"/>
      <c r="H11" s="100"/>
      <c r="I11" s="352" t="s">
        <v>18</v>
      </c>
      <c r="J11" s="353"/>
      <c r="K11" s="353"/>
      <c r="L11" s="364"/>
      <c r="M11" s="308">
        <f>SUM(L8:L9)</f>
        <v>12512</v>
      </c>
    </row>
    <row r="12" spans="1:13" ht="12.75">
      <c r="A12" s="84"/>
      <c r="B12" s="65" t="s">
        <v>67</v>
      </c>
      <c r="C12" s="85"/>
      <c r="D12" s="85"/>
      <c r="E12" s="84"/>
      <c r="F12" s="181"/>
      <c r="G12" s="100"/>
      <c r="H12" s="100"/>
      <c r="I12" s="352" t="s">
        <v>20</v>
      </c>
      <c r="J12" s="354"/>
      <c r="K12" s="354"/>
      <c r="L12" s="365"/>
      <c r="M12" s="309">
        <f>M10+M11</f>
        <v>168912</v>
      </c>
    </row>
    <row r="14" ht="12.75">
      <c r="G14" s="209"/>
    </row>
  </sheetData>
  <sheetProtection/>
  <mergeCells count="3">
    <mergeCell ref="I12:L12"/>
    <mergeCell ref="I10:L10"/>
    <mergeCell ref="I11:L11"/>
  </mergeCells>
  <printOptions/>
  <pageMargins left="0.75" right="0.75" top="1" bottom="1" header="0.5" footer="0.5"/>
  <pageSetup horizontalDpi="600" verticalDpi="600" orientation="landscape" paperSize="9" scale="84" r:id="rId1"/>
</worksheet>
</file>

<file path=xl/worksheets/sheet44.xml><?xml version="1.0" encoding="utf-8"?>
<worksheet xmlns="http://schemas.openxmlformats.org/spreadsheetml/2006/main" xmlns:r="http://schemas.openxmlformats.org/officeDocument/2006/relationships">
  <dimension ref="A1:M15"/>
  <sheetViews>
    <sheetView zoomScalePageLayoutView="0" workbookViewId="0" topLeftCell="A1">
      <selection activeCell="G8" sqref="G8:G1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6.0039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123</v>
      </c>
      <c r="C4" s="86" t="s">
        <v>273</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38.25">
      <c r="A8" s="73">
        <v>1</v>
      </c>
      <c r="B8" s="95" t="s">
        <v>413</v>
      </c>
      <c r="C8" s="82"/>
      <c r="D8" s="82"/>
      <c r="E8" s="73" t="s">
        <v>66</v>
      </c>
      <c r="F8" s="148">
        <v>1000</v>
      </c>
      <c r="G8" s="180"/>
      <c r="H8" s="78">
        <v>0.08</v>
      </c>
      <c r="I8" s="79">
        <f>G8*H8</f>
        <v>0</v>
      </c>
      <c r="J8" s="79">
        <f>G8+I8</f>
        <v>0</v>
      </c>
      <c r="K8" s="80">
        <f>F8*G8</f>
        <v>0</v>
      </c>
      <c r="L8" s="79">
        <f>K8*H8</f>
        <v>0</v>
      </c>
      <c r="M8" s="79">
        <f>K8+L8</f>
        <v>0</v>
      </c>
    </row>
    <row r="9" spans="1:13" ht="38.25">
      <c r="A9" s="73">
        <v>2</v>
      </c>
      <c r="B9" s="95" t="s">
        <v>414</v>
      </c>
      <c r="C9" s="82"/>
      <c r="D9" s="82"/>
      <c r="E9" s="228" t="s">
        <v>66</v>
      </c>
      <c r="F9" s="228">
        <v>200</v>
      </c>
      <c r="G9" s="180"/>
      <c r="H9" s="78">
        <v>0.08</v>
      </c>
      <c r="I9" s="79">
        <f>G9*H9</f>
        <v>0</v>
      </c>
      <c r="J9" s="79">
        <f>G9+I9</f>
        <v>0</v>
      </c>
      <c r="K9" s="80">
        <f>F9*G9</f>
        <v>0</v>
      </c>
      <c r="L9" s="79">
        <f>K9*H9</f>
        <v>0</v>
      </c>
      <c r="M9" s="79">
        <f>K9+L9</f>
        <v>0</v>
      </c>
    </row>
    <row r="10" spans="1:13" ht="76.5">
      <c r="A10" s="215">
        <v>3</v>
      </c>
      <c r="B10" s="216" t="s">
        <v>415</v>
      </c>
      <c r="C10" s="82"/>
      <c r="D10" s="82"/>
      <c r="E10" s="228" t="s">
        <v>66</v>
      </c>
      <c r="F10" s="228">
        <v>1200</v>
      </c>
      <c r="G10" s="180"/>
      <c r="H10" s="78">
        <v>0.08</v>
      </c>
      <c r="I10" s="79">
        <f>G10*H10</f>
        <v>0</v>
      </c>
      <c r="J10" s="79">
        <f>G10+I10</f>
        <v>0</v>
      </c>
      <c r="K10" s="80">
        <f>F10*G10</f>
        <v>0</v>
      </c>
      <c r="L10" s="79">
        <f>K10*H10</f>
        <v>0</v>
      </c>
      <c r="M10" s="79">
        <f>K10+L10</f>
        <v>0</v>
      </c>
    </row>
    <row r="11" spans="1:13" ht="51">
      <c r="A11" s="215">
        <v>4</v>
      </c>
      <c r="B11" s="216" t="s">
        <v>416</v>
      </c>
      <c r="C11" s="82"/>
      <c r="D11" s="82"/>
      <c r="E11" s="228" t="s">
        <v>66</v>
      </c>
      <c r="F11" s="228">
        <v>1000</v>
      </c>
      <c r="G11" s="180"/>
      <c r="H11" s="78">
        <v>0.08</v>
      </c>
      <c r="I11" s="79">
        <f>G11*H11</f>
        <v>0</v>
      </c>
      <c r="J11" s="79">
        <f>G11+I11</f>
        <v>0</v>
      </c>
      <c r="K11" s="80">
        <f>F11*G11</f>
        <v>0</v>
      </c>
      <c r="L11" s="79">
        <f>K11*H11</f>
        <v>0</v>
      </c>
      <c r="M11" s="79">
        <f>K11+L11</f>
        <v>0</v>
      </c>
    </row>
    <row r="12" spans="1:13" ht="51">
      <c r="A12" s="228" t="s">
        <v>461</v>
      </c>
      <c r="B12" s="229" t="s">
        <v>463</v>
      </c>
      <c r="C12" s="82"/>
      <c r="D12" s="82"/>
      <c r="E12" s="228" t="s">
        <v>462</v>
      </c>
      <c r="F12" s="228">
        <v>500</v>
      </c>
      <c r="G12" s="180"/>
      <c r="H12" s="78">
        <v>0.08</v>
      </c>
      <c r="I12" s="79">
        <f>G12*H12</f>
        <v>0</v>
      </c>
      <c r="J12" s="79">
        <f>G12+I12</f>
        <v>0</v>
      </c>
      <c r="K12" s="80">
        <f>F12*G12</f>
        <v>0</v>
      </c>
      <c r="L12" s="79">
        <f>K12*H12</f>
        <v>0</v>
      </c>
      <c r="M12" s="79">
        <f>K12+L12</f>
        <v>0</v>
      </c>
    </row>
    <row r="13" spans="1:13" ht="12.75">
      <c r="A13" s="84"/>
      <c r="B13" s="85"/>
      <c r="C13" s="85"/>
      <c r="D13" s="85"/>
      <c r="E13" s="84"/>
      <c r="F13" s="181"/>
      <c r="G13" s="133"/>
      <c r="H13" s="100"/>
      <c r="I13" s="360" t="s">
        <v>17</v>
      </c>
      <c r="J13" s="361"/>
      <c r="K13" s="361"/>
      <c r="L13" s="362"/>
      <c r="M13" s="107">
        <f>SUM(K8:K12)</f>
        <v>0</v>
      </c>
    </row>
    <row r="14" spans="1:13" ht="12.75">
      <c r="A14" s="84"/>
      <c r="B14" s="86"/>
      <c r="C14" s="85"/>
      <c r="D14" s="85"/>
      <c r="E14" s="84"/>
      <c r="F14" s="181"/>
      <c r="G14" s="100"/>
      <c r="H14" s="100"/>
      <c r="I14" s="352" t="s">
        <v>18</v>
      </c>
      <c r="J14" s="353"/>
      <c r="K14" s="353"/>
      <c r="L14" s="364"/>
      <c r="M14" s="80">
        <f>SUM(L8:L12)</f>
        <v>0</v>
      </c>
    </row>
    <row r="15" spans="1:13" ht="12.75">
      <c r="A15" s="84"/>
      <c r="B15" s="65" t="s">
        <v>67</v>
      </c>
      <c r="C15" s="85"/>
      <c r="D15" s="85"/>
      <c r="E15" s="84"/>
      <c r="F15" s="181"/>
      <c r="G15" s="100"/>
      <c r="H15" s="100"/>
      <c r="I15" s="352" t="s">
        <v>20</v>
      </c>
      <c r="J15" s="354"/>
      <c r="K15" s="354"/>
      <c r="L15" s="365"/>
      <c r="M15" s="88">
        <f>M13+M14</f>
        <v>0</v>
      </c>
    </row>
  </sheetData>
  <sheetProtection/>
  <mergeCells count="3">
    <mergeCell ref="I14:L14"/>
    <mergeCell ref="I15:L15"/>
    <mergeCell ref="I13:L13"/>
  </mergeCells>
  <printOptions/>
  <pageMargins left="0.75" right="0.75" top="1" bottom="1" header="0.5" footer="0.5"/>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M12"/>
  <sheetViews>
    <sheetView zoomScalePageLayoutView="0" workbookViewId="0" topLeftCell="A1">
      <selection activeCell="A13" sqref="A13:IV25"/>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126</v>
      </c>
      <c r="C4" s="86" t="s">
        <v>31</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73" t="s">
        <v>3</v>
      </c>
      <c r="B6" s="73" t="s">
        <v>4</v>
      </c>
      <c r="C6" s="73" t="s">
        <v>5</v>
      </c>
      <c r="D6" s="73" t="s">
        <v>277</v>
      </c>
      <c r="E6" s="73" t="s">
        <v>22</v>
      </c>
      <c r="F6" s="73" t="s">
        <v>8</v>
      </c>
      <c r="G6" s="87" t="s">
        <v>9</v>
      </c>
      <c r="H6" s="73" t="s">
        <v>10</v>
      </c>
      <c r="I6" s="73" t="s">
        <v>11</v>
      </c>
      <c r="J6" s="73" t="s">
        <v>12</v>
      </c>
      <c r="K6" s="73" t="s">
        <v>13</v>
      </c>
      <c r="L6" s="73" t="s">
        <v>14</v>
      </c>
      <c r="M6" s="73"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113">
        <v>1</v>
      </c>
      <c r="B8" s="95" t="s">
        <v>32</v>
      </c>
      <c r="C8" s="73"/>
      <c r="D8" s="73"/>
      <c r="E8" s="113" t="s">
        <v>16</v>
      </c>
      <c r="F8" s="113">
        <v>50</v>
      </c>
      <c r="G8" s="115"/>
      <c r="H8" s="78">
        <v>0.08</v>
      </c>
      <c r="I8" s="79">
        <f>G8*H8</f>
        <v>0</v>
      </c>
      <c r="J8" s="79">
        <f>G8+I8</f>
        <v>0</v>
      </c>
      <c r="K8" s="80">
        <f>F8*G8</f>
        <v>0</v>
      </c>
      <c r="L8" s="79">
        <f>K8*H8</f>
        <v>0</v>
      </c>
      <c r="M8" s="79">
        <f>K8+L8</f>
        <v>0</v>
      </c>
    </row>
    <row r="9" spans="1:13" ht="12.75">
      <c r="A9" s="99"/>
      <c r="B9" s="99"/>
      <c r="C9" s="99"/>
      <c r="D9" s="99"/>
      <c r="E9" s="100"/>
      <c r="F9" s="100"/>
      <c r="G9" s="100"/>
      <c r="H9" s="100"/>
      <c r="I9" s="352" t="s">
        <v>17</v>
      </c>
      <c r="J9" s="363"/>
      <c r="K9" s="363"/>
      <c r="L9" s="403"/>
      <c r="M9" s="118">
        <f>K8</f>
        <v>0</v>
      </c>
    </row>
    <row r="10" spans="1:13" ht="12.75">
      <c r="A10" s="98"/>
      <c r="B10" s="99"/>
      <c r="C10" s="99"/>
      <c r="D10" s="99"/>
      <c r="E10" s="100"/>
      <c r="F10" s="100"/>
      <c r="G10" s="100"/>
      <c r="H10" s="100"/>
      <c r="I10" s="352" t="s">
        <v>18</v>
      </c>
      <c r="J10" s="363"/>
      <c r="K10" s="363"/>
      <c r="L10" s="403"/>
      <c r="M10" s="118">
        <f>L8</f>
        <v>0</v>
      </c>
    </row>
    <row r="11" spans="1:13" ht="12.75">
      <c r="A11" s="98"/>
      <c r="B11" s="86" t="s">
        <v>19</v>
      </c>
      <c r="C11" s="99"/>
      <c r="D11" s="99"/>
      <c r="E11" s="100"/>
      <c r="F11" s="100"/>
      <c r="G11" s="100"/>
      <c r="H11" s="100"/>
      <c r="I11" s="352" t="s">
        <v>20</v>
      </c>
      <c r="J11" s="363"/>
      <c r="K11" s="363"/>
      <c r="L11" s="404"/>
      <c r="M11" s="105">
        <f>M9+M10</f>
        <v>0</v>
      </c>
    </row>
    <row r="12" spans="1:13" ht="13.5" customHeight="1">
      <c r="A12" s="64"/>
      <c r="B12" s="66"/>
      <c r="C12" s="66"/>
      <c r="D12" s="66"/>
      <c r="E12" s="67"/>
      <c r="F12" s="67"/>
      <c r="G12" s="67"/>
      <c r="H12" s="67"/>
      <c r="I12" s="67"/>
      <c r="J12" s="67"/>
      <c r="K12" s="67"/>
      <c r="L12" s="67"/>
      <c r="M12" s="67"/>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46.xml><?xml version="1.0" encoding="utf-8"?>
<worksheet xmlns="http://schemas.openxmlformats.org/spreadsheetml/2006/main" xmlns:r="http://schemas.openxmlformats.org/officeDocument/2006/relationships">
  <dimension ref="A1:M12"/>
  <sheetViews>
    <sheetView zoomScalePageLayoutView="0" workbookViewId="0" topLeftCell="A1">
      <selection activeCell="A14" sqref="A14:IV71"/>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140</v>
      </c>
      <c r="C4" s="120" t="s">
        <v>83</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38.25">
      <c r="A8" s="73">
        <v>1</v>
      </c>
      <c r="B8" s="73" t="s">
        <v>84</v>
      </c>
      <c r="C8" s="73"/>
      <c r="D8" s="73"/>
      <c r="E8" s="73" t="s">
        <v>16</v>
      </c>
      <c r="F8" s="73">
        <v>8</v>
      </c>
      <c r="G8" s="79"/>
      <c r="H8" s="78">
        <v>0.08</v>
      </c>
      <c r="I8" s="106">
        <f>G8*H8</f>
        <v>0</v>
      </c>
      <c r="J8" s="79">
        <f>G8+I8</f>
        <v>0</v>
      </c>
      <c r="K8" s="80">
        <f>F8*G8</f>
        <v>0</v>
      </c>
      <c r="L8" s="79">
        <f>K8*H8</f>
        <v>0</v>
      </c>
      <c r="M8" s="79">
        <f>K8+L8</f>
        <v>0</v>
      </c>
    </row>
    <row r="9" spans="1:13" ht="38.25">
      <c r="A9" s="73">
        <v>2</v>
      </c>
      <c r="B9" s="73" t="s">
        <v>85</v>
      </c>
      <c r="C9" s="73"/>
      <c r="D9" s="73"/>
      <c r="E9" s="73" t="s">
        <v>16</v>
      </c>
      <c r="F9" s="73">
        <v>6</v>
      </c>
      <c r="G9" s="79"/>
      <c r="H9" s="78">
        <v>0.08</v>
      </c>
      <c r="I9" s="106">
        <f>G9*H9</f>
        <v>0</v>
      </c>
      <c r="J9" s="79">
        <f>G9+I9</f>
        <v>0</v>
      </c>
      <c r="K9" s="80">
        <f>F9*G9</f>
        <v>0</v>
      </c>
      <c r="L9" s="79">
        <f>K9*H9</f>
        <v>0</v>
      </c>
      <c r="M9" s="79">
        <f>K9+L9</f>
        <v>0</v>
      </c>
    </row>
    <row r="10" spans="1:13" ht="12.75">
      <c r="A10" s="98"/>
      <c r="B10" s="99"/>
      <c r="C10" s="99"/>
      <c r="D10" s="99"/>
      <c r="E10" s="100"/>
      <c r="F10" s="100"/>
      <c r="G10" s="101"/>
      <c r="H10" s="100"/>
      <c r="I10" s="352" t="s">
        <v>17</v>
      </c>
      <c r="J10" s="353"/>
      <c r="K10" s="353"/>
      <c r="L10" s="364"/>
      <c r="M10" s="80">
        <f>K8+K9</f>
        <v>0</v>
      </c>
    </row>
    <row r="11" spans="1:13" ht="12.75">
      <c r="A11" s="98"/>
      <c r="B11" s="86"/>
      <c r="C11" s="99"/>
      <c r="D11" s="99"/>
      <c r="E11" s="100"/>
      <c r="F11" s="100"/>
      <c r="G11" s="100"/>
      <c r="H11" s="100"/>
      <c r="I11" s="352" t="s">
        <v>18</v>
      </c>
      <c r="J11" s="363"/>
      <c r="K11" s="363"/>
      <c r="L11" s="364"/>
      <c r="M11" s="80">
        <f>L8+L9</f>
        <v>0</v>
      </c>
    </row>
    <row r="12" spans="1:13" ht="12.75">
      <c r="A12" s="98"/>
      <c r="B12" s="86" t="s">
        <v>67</v>
      </c>
      <c r="C12" s="99"/>
      <c r="D12" s="99"/>
      <c r="E12" s="100"/>
      <c r="F12" s="100"/>
      <c r="G12" s="100"/>
      <c r="H12" s="100"/>
      <c r="I12" s="383" t="s">
        <v>20</v>
      </c>
      <c r="J12" s="372"/>
      <c r="K12" s="372"/>
      <c r="L12" s="373"/>
      <c r="M12" s="182">
        <f>M10+M11</f>
        <v>0</v>
      </c>
    </row>
  </sheetData>
  <sheetProtection/>
  <mergeCells count="3">
    <mergeCell ref="I10:L10"/>
    <mergeCell ref="I11:L11"/>
    <mergeCell ref="I12:L12"/>
  </mergeCells>
  <printOptions/>
  <pageMargins left="0.75" right="0.75" top="1" bottom="1" header="0.5" footer="0.5"/>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dimension ref="A1:M11"/>
  <sheetViews>
    <sheetView zoomScalePageLayoutView="0" workbookViewId="0" topLeftCell="A1">
      <selection activeCell="C19" sqref="C19"/>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1.0039062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143</v>
      </c>
      <c r="C4" s="99" t="s">
        <v>347</v>
      </c>
      <c r="D4" s="66"/>
      <c r="E4" s="67"/>
      <c r="F4" s="67"/>
      <c r="G4" s="67"/>
      <c r="H4" s="67"/>
      <c r="I4" s="67"/>
      <c r="J4" s="67"/>
      <c r="K4" s="67"/>
      <c r="L4" s="67"/>
      <c r="M4" s="67"/>
    </row>
    <row r="5" spans="1:13" ht="12.75">
      <c r="A5" s="64"/>
      <c r="B5" s="86"/>
      <c r="C5" s="99"/>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73">
        <v>1</v>
      </c>
      <c r="B8" s="73" t="s">
        <v>89</v>
      </c>
      <c r="C8" s="73"/>
      <c r="D8" s="73"/>
      <c r="E8" s="73" t="s">
        <v>16</v>
      </c>
      <c r="F8" s="73">
        <v>100</v>
      </c>
      <c r="G8" s="79"/>
      <c r="H8" s="78">
        <v>0.08</v>
      </c>
      <c r="I8" s="79">
        <f>G8*H8</f>
        <v>0</v>
      </c>
      <c r="J8" s="79">
        <f>G8+I8</f>
        <v>0</v>
      </c>
      <c r="K8" s="80">
        <f>F8*G8</f>
        <v>0</v>
      </c>
      <c r="L8" s="79">
        <f>K8*H8</f>
        <v>0</v>
      </c>
      <c r="M8" s="79">
        <f>K8+L8</f>
        <v>0</v>
      </c>
    </row>
    <row r="9" spans="1:13" ht="12.75">
      <c r="A9" s="98"/>
      <c r="B9" s="99"/>
      <c r="C9" s="99"/>
      <c r="D9" s="99"/>
      <c r="E9" s="100"/>
      <c r="F9" s="100"/>
      <c r="G9" s="101"/>
      <c r="H9" s="100"/>
      <c r="I9" s="352" t="s">
        <v>17</v>
      </c>
      <c r="J9" s="353"/>
      <c r="K9" s="353"/>
      <c r="L9" s="364"/>
      <c r="M9" s="80">
        <f>K8</f>
        <v>0</v>
      </c>
    </row>
    <row r="10" spans="1:13" ht="12.75">
      <c r="A10" s="98"/>
      <c r="B10" s="86"/>
      <c r="C10" s="99"/>
      <c r="D10" s="99"/>
      <c r="E10" s="100"/>
      <c r="F10" s="100"/>
      <c r="G10" s="100"/>
      <c r="H10" s="100"/>
      <c r="I10" s="352" t="s">
        <v>18</v>
      </c>
      <c r="J10" s="363"/>
      <c r="K10" s="363"/>
      <c r="L10" s="364"/>
      <c r="M10" s="80">
        <f>L8</f>
        <v>0</v>
      </c>
    </row>
    <row r="11" spans="1:13" ht="12.75">
      <c r="A11" s="98"/>
      <c r="B11" s="86" t="s">
        <v>67</v>
      </c>
      <c r="C11" s="99"/>
      <c r="D11" s="99"/>
      <c r="E11" s="100"/>
      <c r="F11" s="100"/>
      <c r="G11" s="100"/>
      <c r="H11" s="100"/>
      <c r="I11" s="352" t="s">
        <v>20</v>
      </c>
      <c r="J11" s="354"/>
      <c r="K11" s="354"/>
      <c r="L11" s="365"/>
      <c r="M11" s="8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48.xml><?xml version="1.0" encoding="utf-8"?>
<worksheet xmlns="http://schemas.openxmlformats.org/spreadsheetml/2006/main" xmlns:r="http://schemas.openxmlformats.org/officeDocument/2006/relationships">
  <dimension ref="A1:M11"/>
  <sheetViews>
    <sheetView zoomScalePageLayoutView="0" workbookViewId="0" topLeftCell="A1">
      <selection activeCell="B24" sqref="B22:B2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145</v>
      </c>
      <c r="C4" s="86" t="s">
        <v>96</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73">
        <v>1</v>
      </c>
      <c r="B8" s="73" t="s">
        <v>97</v>
      </c>
      <c r="C8" s="73"/>
      <c r="D8" s="73"/>
      <c r="E8" s="73" t="s">
        <v>16</v>
      </c>
      <c r="F8" s="73">
        <v>100</v>
      </c>
      <c r="G8" s="79"/>
      <c r="H8" s="78">
        <v>0.08</v>
      </c>
      <c r="I8" s="79">
        <f>G8*H8</f>
        <v>0</v>
      </c>
      <c r="J8" s="79">
        <f>G8+I8</f>
        <v>0</v>
      </c>
      <c r="K8" s="80">
        <f>F8*G8</f>
        <v>0</v>
      </c>
      <c r="L8" s="79">
        <f>K8*H8</f>
        <v>0</v>
      </c>
      <c r="M8" s="79">
        <f>K8+L8</f>
        <v>0</v>
      </c>
    </row>
    <row r="9" spans="1:13" ht="12.75">
      <c r="A9" s="100"/>
      <c r="B9" s="124"/>
      <c r="C9" s="124"/>
      <c r="D9" s="124"/>
      <c r="E9" s="65"/>
      <c r="F9" s="65"/>
      <c r="G9" s="101"/>
      <c r="H9" s="125"/>
      <c r="I9" s="352" t="s">
        <v>17</v>
      </c>
      <c r="J9" s="363"/>
      <c r="K9" s="363"/>
      <c r="L9" s="364"/>
      <c r="M9" s="80">
        <f>K8</f>
        <v>0</v>
      </c>
    </row>
    <row r="10" spans="1:13" ht="12.75">
      <c r="A10" s="124"/>
      <c r="B10" s="86"/>
      <c r="C10" s="124"/>
      <c r="D10" s="124"/>
      <c r="E10" s="65"/>
      <c r="F10" s="65"/>
      <c r="G10" s="101"/>
      <c r="H10" s="125"/>
      <c r="I10" s="352" t="s">
        <v>18</v>
      </c>
      <c r="J10" s="353"/>
      <c r="K10" s="353"/>
      <c r="L10" s="364"/>
      <c r="M10" s="80">
        <f>L8</f>
        <v>0</v>
      </c>
    </row>
    <row r="11" spans="1:13" ht="12.75">
      <c r="A11" s="124"/>
      <c r="B11" s="86" t="s">
        <v>67</v>
      </c>
      <c r="C11" s="124"/>
      <c r="D11" s="124"/>
      <c r="E11" s="65"/>
      <c r="F11" s="65"/>
      <c r="G11" s="101"/>
      <c r="H11" s="125"/>
      <c r="I11" s="375" t="s">
        <v>311</v>
      </c>
      <c r="J11" s="354"/>
      <c r="K11" s="354"/>
      <c r="L11" s="365"/>
      <c r="M11" s="8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49.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5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2.0039062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523</v>
      </c>
      <c r="C4" s="120" t="s">
        <v>101</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25.5">
      <c r="A8" s="73">
        <v>1</v>
      </c>
      <c r="B8" s="73" t="s">
        <v>102</v>
      </c>
      <c r="C8" s="73"/>
      <c r="D8" s="73"/>
      <c r="E8" s="73" t="s">
        <v>103</v>
      </c>
      <c r="F8" s="73">
        <v>50</v>
      </c>
      <c r="G8" s="79"/>
      <c r="H8" s="78">
        <v>0.08</v>
      </c>
      <c r="I8" s="121">
        <f>G8*H8</f>
        <v>0</v>
      </c>
      <c r="J8" s="121">
        <f>G8+I8</f>
        <v>0</v>
      </c>
      <c r="K8" s="122">
        <f>F8*G8</f>
        <v>0</v>
      </c>
      <c r="L8" s="121">
        <f>K8*H8</f>
        <v>0</v>
      </c>
      <c r="M8" s="123">
        <f>K8+L8</f>
        <v>0</v>
      </c>
    </row>
    <row r="9" spans="1:13" ht="12.75" customHeight="1">
      <c r="A9" s="124"/>
      <c r="B9" s="124"/>
      <c r="C9" s="124"/>
      <c r="D9" s="124"/>
      <c r="E9" s="86"/>
      <c r="F9" s="86"/>
      <c r="G9" s="101"/>
      <c r="H9" s="125"/>
      <c r="I9" s="352" t="s">
        <v>17</v>
      </c>
      <c r="J9" s="353"/>
      <c r="K9" s="353"/>
      <c r="L9" s="364"/>
      <c r="M9" s="80">
        <f>K8</f>
        <v>0</v>
      </c>
    </row>
    <row r="10" spans="1:13" ht="12.75" customHeight="1">
      <c r="A10" s="124"/>
      <c r="B10" s="86"/>
      <c r="C10" s="124"/>
      <c r="D10" s="124"/>
      <c r="E10" s="86"/>
      <c r="F10" s="86"/>
      <c r="G10" s="101"/>
      <c r="H10" s="125"/>
      <c r="I10" s="352" t="s">
        <v>18</v>
      </c>
      <c r="J10" s="353"/>
      <c r="K10" s="353"/>
      <c r="L10" s="364"/>
      <c r="M10" s="80">
        <f>L8</f>
        <v>0</v>
      </c>
    </row>
    <row r="11" spans="1:13" ht="12.75">
      <c r="A11" s="124"/>
      <c r="B11" s="86" t="s">
        <v>67</v>
      </c>
      <c r="C11" s="124"/>
      <c r="D11" s="124"/>
      <c r="E11" s="86"/>
      <c r="F11" s="86"/>
      <c r="G11" s="101"/>
      <c r="H11" s="125"/>
      <c r="I11" s="371" t="s">
        <v>348</v>
      </c>
      <c r="J11" s="390"/>
      <c r="K11" s="390"/>
      <c r="L11" s="373"/>
      <c r="M11" s="8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M11"/>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1:13" s="18" customFormat="1" ht="12.75">
      <c r="A2" s="33"/>
      <c r="B2" s="32" t="s">
        <v>389</v>
      </c>
      <c r="E2" s="31"/>
      <c r="F2" s="31"/>
      <c r="G2" s="31"/>
      <c r="H2" s="31"/>
      <c r="I2" s="31"/>
      <c r="J2" s="31"/>
      <c r="K2" s="31"/>
      <c r="L2" s="72" t="s">
        <v>0</v>
      </c>
      <c r="M2" s="31"/>
    </row>
    <row r="3" spans="1:13" s="18" customFormat="1" ht="12.75">
      <c r="A3" s="7"/>
      <c r="B3" s="16"/>
      <c r="C3" s="16"/>
      <c r="D3" s="16"/>
      <c r="E3" s="29"/>
      <c r="F3" s="17"/>
      <c r="G3" s="17"/>
      <c r="H3" s="17"/>
      <c r="I3" s="17"/>
      <c r="J3" s="17"/>
      <c r="K3" s="17"/>
      <c r="L3" s="17"/>
      <c r="M3" s="17"/>
    </row>
    <row r="4" spans="1:13" s="66" customFormat="1" ht="12.75">
      <c r="A4" s="64"/>
      <c r="B4" s="65" t="s">
        <v>29</v>
      </c>
      <c r="C4" s="66" t="s">
        <v>305</v>
      </c>
      <c r="E4" s="67"/>
      <c r="F4" s="67"/>
      <c r="G4" s="67"/>
      <c r="H4" s="67"/>
      <c r="I4" s="67"/>
      <c r="J4" s="67"/>
      <c r="K4" s="67"/>
      <c r="L4" s="67"/>
      <c r="M4" s="67"/>
    </row>
    <row r="5" spans="1:13" s="66" customFormat="1" ht="12.75">
      <c r="A5" s="64"/>
      <c r="B5" s="65"/>
      <c r="E5" s="67"/>
      <c r="F5" s="67"/>
      <c r="G5" s="67"/>
      <c r="H5" s="67"/>
      <c r="I5" s="67"/>
      <c r="J5" s="67"/>
      <c r="K5" s="67"/>
      <c r="L5" s="67"/>
      <c r="M5" s="67"/>
    </row>
    <row r="6" spans="1:13" s="66" customFormat="1"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s="66" customFormat="1" ht="12.75">
      <c r="A7" s="73">
        <v>1</v>
      </c>
      <c r="B7" s="74">
        <v>2</v>
      </c>
      <c r="C7" s="73">
        <v>3</v>
      </c>
      <c r="D7" s="73">
        <v>4</v>
      </c>
      <c r="E7" s="73">
        <v>5</v>
      </c>
      <c r="F7" s="73">
        <v>6</v>
      </c>
      <c r="G7" s="73">
        <v>7</v>
      </c>
      <c r="H7" s="73">
        <v>8</v>
      </c>
      <c r="I7" s="75">
        <v>9</v>
      </c>
      <c r="J7" s="73">
        <v>10</v>
      </c>
      <c r="K7" s="73">
        <v>11</v>
      </c>
      <c r="L7" s="73">
        <v>12</v>
      </c>
      <c r="M7" s="73">
        <v>13</v>
      </c>
    </row>
    <row r="8" spans="1:13" s="66" customFormat="1" ht="38.25">
      <c r="A8" s="76">
        <v>1</v>
      </c>
      <c r="B8" s="77" t="s">
        <v>306</v>
      </c>
      <c r="C8" s="81"/>
      <c r="D8" s="82"/>
      <c r="E8" s="73" t="s">
        <v>66</v>
      </c>
      <c r="F8" s="73">
        <v>1</v>
      </c>
      <c r="G8" s="83"/>
      <c r="H8" s="78">
        <v>0.08</v>
      </c>
      <c r="I8" s="79">
        <f>G8*H8</f>
        <v>0</v>
      </c>
      <c r="J8" s="79">
        <f>G8+I8</f>
        <v>0</v>
      </c>
      <c r="K8" s="80">
        <f>F8*G8</f>
        <v>0</v>
      </c>
      <c r="L8" s="79">
        <f>K8*H8</f>
        <v>0</v>
      </c>
      <c r="M8" s="79">
        <f>K8+L8</f>
        <v>0</v>
      </c>
    </row>
    <row r="9" spans="1:13" s="66" customFormat="1" ht="12.75">
      <c r="A9" s="84"/>
      <c r="B9" s="85"/>
      <c r="C9" s="85"/>
      <c r="D9" s="85"/>
      <c r="E9" s="84"/>
      <c r="F9" s="84"/>
      <c r="G9" s="67"/>
      <c r="H9" s="67"/>
      <c r="I9" s="352" t="s">
        <v>17</v>
      </c>
      <c r="J9" s="353"/>
      <c r="K9" s="353"/>
      <c r="L9" s="353"/>
      <c r="M9" s="70">
        <f>SUM(K8:K8)</f>
        <v>0</v>
      </c>
    </row>
    <row r="10" spans="1:13" s="66" customFormat="1" ht="12.75">
      <c r="A10" s="84"/>
      <c r="B10" s="86"/>
      <c r="C10" s="85"/>
      <c r="D10" s="85"/>
      <c r="E10" s="84"/>
      <c r="F10" s="84"/>
      <c r="G10" s="67"/>
      <c r="H10" s="67"/>
      <c r="I10" s="352" t="s">
        <v>18</v>
      </c>
      <c r="J10" s="353"/>
      <c r="K10" s="353"/>
      <c r="L10" s="353"/>
      <c r="M10" s="70">
        <f>SUM(L8:L8)</f>
        <v>0</v>
      </c>
    </row>
    <row r="11" spans="1:13" s="66" customFormat="1" ht="12.75">
      <c r="A11" s="84"/>
      <c r="B11" s="86" t="s">
        <v>67</v>
      </c>
      <c r="C11" s="85"/>
      <c r="D11" s="85"/>
      <c r="E11" s="84"/>
      <c r="F11" s="84"/>
      <c r="G11" s="67"/>
      <c r="H11" s="67"/>
      <c r="I11" s="352" t="s">
        <v>280</v>
      </c>
      <c r="J11" s="354"/>
      <c r="K11" s="354"/>
      <c r="L11" s="354"/>
      <c r="M11" s="71">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7" r:id="rId1"/>
</worksheet>
</file>

<file path=xl/worksheets/sheet50.xml><?xml version="1.0" encoding="utf-8"?>
<worksheet xmlns="http://schemas.openxmlformats.org/spreadsheetml/2006/main" xmlns:r="http://schemas.openxmlformats.org/officeDocument/2006/relationships">
  <dimension ref="A1:M12"/>
  <sheetViews>
    <sheetView zoomScalePageLayoutView="0" workbookViewId="0" topLeftCell="A1">
      <selection activeCell="C12" sqref="C1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2.2812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522</v>
      </c>
      <c r="C4" s="120" t="s">
        <v>155</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38.25">
      <c r="A8" s="113">
        <v>1</v>
      </c>
      <c r="B8" s="73" t="s">
        <v>156</v>
      </c>
      <c r="C8" s="73"/>
      <c r="D8" s="73"/>
      <c r="E8" s="73" t="s">
        <v>16</v>
      </c>
      <c r="F8" s="73">
        <v>100</v>
      </c>
      <c r="G8" s="79"/>
      <c r="H8" s="78">
        <v>0.08</v>
      </c>
      <c r="I8" s="79">
        <f>G8*H8</f>
        <v>0</v>
      </c>
      <c r="J8" s="79">
        <f>G8+I8</f>
        <v>0</v>
      </c>
      <c r="K8" s="80">
        <f>F8*G8</f>
        <v>0</v>
      </c>
      <c r="L8" s="79">
        <f>K8*H8</f>
        <v>0</v>
      </c>
      <c r="M8" s="79">
        <f>K8+L8</f>
        <v>0</v>
      </c>
    </row>
    <row r="9" spans="1:13" ht="12.75">
      <c r="A9" s="124"/>
      <c r="B9" s="124"/>
      <c r="C9" s="124"/>
      <c r="D9" s="124"/>
      <c r="E9" s="124"/>
      <c r="F9" s="100"/>
      <c r="G9" s="101"/>
      <c r="H9" s="125"/>
      <c r="I9" s="352" t="s">
        <v>17</v>
      </c>
      <c r="J9" s="363"/>
      <c r="K9" s="366"/>
      <c r="L9" s="80"/>
      <c r="M9" s="80">
        <f>K8</f>
        <v>0</v>
      </c>
    </row>
    <row r="10" spans="1:13" ht="12.75">
      <c r="A10" s="124"/>
      <c r="B10" s="86"/>
      <c r="C10" s="124"/>
      <c r="D10" s="124"/>
      <c r="E10" s="124"/>
      <c r="F10" s="100"/>
      <c r="G10" s="101"/>
      <c r="H10" s="125"/>
      <c r="I10" s="352" t="s">
        <v>18</v>
      </c>
      <c r="J10" s="353"/>
      <c r="K10" s="353"/>
      <c r="L10" s="364"/>
      <c r="M10" s="80">
        <f>L8</f>
        <v>0</v>
      </c>
    </row>
    <row r="11" spans="1:13" ht="12.75">
      <c r="A11" s="124"/>
      <c r="B11" s="86" t="s">
        <v>67</v>
      </c>
      <c r="C11" s="124"/>
      <c r="D11" s="124"/>
      <c r="E11" s="124"/>
      <c r="F11" s="100"/>
      <c r="G11" s="101"/>
      <c r="H11" s="125"/>
      <c r="I11" s="375" t="s">
        <v>69</v>
      </c>
      <c r="J11" s="354"/>
      <c r="K11" s="354"/>
      <c r="L11" s="365"/>
      <c r="M11" s="88">
        <f>M9+M10</f>
        <v>0</v>
      </c>
    </row>
    <row r="12" spans="1:13" ht="12.75">
      <c r="A12" s="64"/>
      <c r="B12" s="66"/>
      <c r="C12" s="66"/>
      <c r="D12" s="66"/>
      <c r="E12" s="67"/>
      <c r="F12" s="67"/>
      <c r="G12" s="67"/>
      <c r="H12" s="67"/>
      <c r="I12" s="67"/>
      <c r="J12" s="67"/>
      <c r="K12" s="67"/>
      <c r="L12" s="67"/>
      <c r="M12" s="67"/>
    </row>
  </sheetData>
  <sheetProtection/>
  <mergeCells count="3">
    <mergeCell ref="I9:K9"/>
    <mergeCell ref="I10:L10"/>
    <mergeCell ref="I11:L11"/>
  </mergeCells>
  <printOptions/>
  <pageMargins left="0.75" right="0.75" top="1" bottom="1" header="0.5" footer="0.5"/>
  <pageSetup horizontalDpi="600" verticalDpi="600" orientation="landscape" paperSize="9" scale="85" r:id="rId1"/>
</worksheet>
</file>

<file path=xl/worksheets/sheet51.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2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1.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152</v>
      </c>
      <c r="C4" s="120" t="s">
        <v>162</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113">
        <v>1</v>
      </c>
      <c r="B8" s="73" t="s">
        <v>162</v>
      </c>
      <c r="C8" s="73"/>
      <c r="D8" s="73"/>
      <c r="E8" s="73" t="s">
        <v>16</v>
      </c>
      <c r="F8" s="73">
        <v>50</v>
      </c>
      <c r="G8" s="79"/>
      <c r="H8" s="78">
        <v>0.23</v>
      </c>
      <c r="I8" s="79">
        <f>G8*H8</f>
        <v>0</v>
      </c>
      <c r="J8" s="79">
        <f>G8+I8</f>
        <v>0</v>
      </c>
      <c r="K8" s="80">
        <f>F8*G8</f>
        <v>0</v>
      </c>
      <c r="L8" s="79">
        <f>K8*H8</f>
        <v>0</v>
      </c>
      <c r="M8" s="79">
        <f>K8+L8</f>
        <v>0</v>
      </c>
    </row>
    <row r="9" spans="1:13" ht="12.75">
      <c r="A9" s="124"/>
      <c r="B9" s="124"/>
      <c r="C9" s="124"/>
      <c r="D9" s="124"/>
      <c r="E9" s="124"/>
      <c r="F9" s="124"/>
      <c r="G9" s="101"/>
      <c r="H9" s="125"/>
      <c r="I9" s="352" t="s">
        <v>17</v>
      </c>
      <c r="J9" s="363"/>
      <c r="K9" s="363"/>
      <c r="L9" s="364"/>
      <c r="M9" s="80">
        <f>K8</f>
        <v>0</v>
      </c>
    </row>
    <row r="10" spans="1:13" ht="12.75">
      <c r="A10" s="124"/>
      <c r="B10" s="86"/>
      <c r="C10" s="124"/>
      <c r="D10" s="124"/>
      <c r="E10" s="124"/>
      <c r="F10" s="124"/>
      <c r="G10" s="101"/>
      <c r="H10" s="125"/>
      <c r="I10" s="352" t="s">
        <v>18</v>
      </c>
      <c r="J10" s="363"/>
      <c r="K10" s="363"/>
      <c r="L10" s="364"/>
      <c r="M10" s="80">
        <f>L8</f>
        <v>0</v>
      </c>
    </row>
    <row r="11" spans="1:13" ht="12.75">
      <c r="A11" s="124"/>
      <c r="B11" s="86" t="s">
        <v>67</v>
      </c>
      <c r="C11" s="124"/>
      <c r="D11" s="124"/>
      <c r="E11" s="124"/>
      <c r="F11" s="124"/>
      <c r="G11" s="101"/>
      <c r="H11" s="125"/>
      <c r="I11" s="375" t="s">
        <v>311</v>
      </c>
      <c r="J11" s="377"/>
      <c r="K11" s="377"/>
      <c r="L11" s="365"/>
      <c r="M11" s="88">
        <f>M9+M10</f>
        <v>0</v>
      </c>
    </row>
  </sheetData>
  <sheetProtection/>
  <mergeCells count="3">
    <mergeCell ref="I11:L11"/>
    <mergeCell ref="I9:L9"/>
    <mergeCell ref="I10:L10"/>
  </mergeCells>
  <printOptions/>
  <pageMargins left="0.75" right="0.75" top="1" bottom="1" header="0.5" footer="0.5"/>
  <pageSetup horizontalDpi="600" verticalDpi="600" orientation="landscape" paperSize="9" scale="85" r:id="rId1"/>
</worksheet>
</file>

<file path=xl/worksheets/sheet52.xml><?xml version="1.0" encoding="utf-8"?>
<worksheet xmlns="http://schemas.openxmlformats.org/spreadsheetml/2006/main" xmlns:r="http://schemas.openxmlformats.org/officeDocument/2006/relationships">
  <dimension ref="A1:M14"/>
  <sheetViews>
    <sheetView zoomScalePageLayoutView="0" workbookViewId="0" topLeftCell="A1">
      <selection activeCell="D38" sqref="D38"/>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154</v>
      </c>
      <c r="C4" s="120" t="s">
        <v>164</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73" t="s">
        <v>3</v>
      </c>
      <c r="B6" s="73" t="s">
        <v>4</v>
      </c>
      <c r="C6" s="73" t="s">
        <v>5</v>
      </c>
      <c r="D6" s="73" t="s">
        <v>63</v>
      </c>
      <c r="E6" s="73" t="s">
        <v>7</v>
      </c>
      <c r="F6" s="73" t="s">
        <v>8</v>
      </c>
      <c r="G6" s="87" t="s">
        <v>9</v>
      </c>
      <c r="H6" s="73" t="s">
        <v>10</v>
      </c>
      <c r="I6" s="73" t="s">
        <v>11</v>
      </c>
      <c r="J6" s="73" t="s">
        <v>12</v>
      </c>
      <c r="K6" s="73" t="s">
        <v>13</v>
      </c>
      <c r="L6" s="73" t="s">
        <v>14</v>
      </c>
      <c r="M6" s="73" t="s">
        <v>15</v>
      </c>
    </row>
    <row r="7" spans="1:13" ht="12.75">
      <c r="A7" s="73">
        <v>1</v>
      </c>
      <c r="B7" s="73">
        <v>2</v>
      </c>
      <c r="C7" s="73">
        <v>3</v>
      </c>
      <c r="D7" s="73">
        <v>4</v>
      </c>
      <c r="E7" s="73">
        <v>5</v>
      </c>
      <c r="F7" s="73">
        <v>6</v>
      </c>
      <c r="G7" s="73">
        <v>7</v>
      </c>
      <c r="H7" s="73">
        <v>8</v>
      </c>
      <c r="I7" s="75">
        <v>9</v>
      </c>
      <c r="J7" s="73">
        <v>10</v>
      </c>
      <c r="K7" s="73">
        <v>11</v>
      </c>
      <c r="L7" s="73">
        <v>12</v>
      </c>
      <c r="M7" s="73">
        <v>13</v>
      </c>
    </row>
    <row r="8" spans="1:13" ht="51">
      <c r="A8" s="113">
        <v>1</v>
      </c>
      <c r="B8" s="95" t="s">
        <v>278</v>
      </c>
      <c r="C8" s="73"/>
      <c r="D8" s="73"/>
      <c r="E8" s="73" t="s">
        <v>16</v>
      </c>
      <c r="F8" s="73">
        <v>10</v>
      </c>
      <c r="G8" s="88"/>
      <c r="H8" s="78">
        <v>0.08</v>
      </c>
      <c r="I8" s="88">
        <f>G8*H8</f>
        <v>0</v>
      </c>
      <c r="J8" s="88">
        <f>G8+I8</f>
        <v>0</v>
      </c>
      <c r="K8" s="80">
        <f>F8*G8</f>
        <v>0</v>
      </c>
      <c r="L8" s="88">
        <f>K8*H8</f>
        <v>0</v>
      </c>
      <c r="M8" s="88">
        <f>K8+L8</f>
        <v>0</v>
      </c>
    </row>
    <row r="9" spans="1:13" ht="12.75">
      <c r="A9" s="100"/>
      <c r="B9" s="100"/>
      <c r="C9" s="100"/>
      <c r="D9" s="100"/>
      <c r="E9" s="100"/>
      <c r="F9" s="100"/>
      <c r="G9" s="101"/>
      <c r="H9" s="183"/>
      <c r="I9" s="375" t="s">
        <v>17</v>
      </c>
      <c r="J9" s="378"/>
      <c r="K9" s="378"/>
      <c r="L9" s="403"/>
      <c r="M9" s="80">
        <f>K8</f>
        <v>0</v>
      </c>
    </row>
    <row r="10" spans="1:13" ht="12.75">
      <c r="A10" s="100"/>
      <c r="B10" s="86"/>
      <c r="C10" s="100"/>
      <c r="D10" s="100"/>
      <c r="E10" s="100"/>
      <c r="F10" s="100"/>
      <c r="G10" s="101"/>
      <c r="H10" s="183"/>
      <c r="I10" s="375" t="s">
        <v>18</v>
      </c>
      <c r="J10" s="377"/>
      <c r="K10" s="377"/>
      <c r="L10" s="364"/>
      <c r="M10" s="80">
        <f>L8</f>
        <v>0</v>
      </c>
    </row>
    <row r="11" spans="1:13" ht="12.75">
      <c r="A11" s="100"/>
      <c r="B11" s="86" t="s">
        <v>67</v>
      </c>
      <c r="C11" s="100"/>
      <c r="D11" s="100"/>
      <c r="E11" s="100"/>
      <c r="F11" s="100"/>
      <c r="G11" s="101"/>
      <c r="H11" s="183"/>
      <c r="I11" s="375" t="s">
        <v>69</v>
      </c>
      <c r="J11" s="377"/>
      <c r="K11" s="377"/>
      <c r="L11" s="404"/>
      <c r="M11" s="88">
        <f>M9+M10</f>
        <v>0</v>
      </c>
    </row>
    <row r="14" ht="12.75">
      <c r="B14" s="40" t="s">
        <v>387</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53.xml><?xml version="1.0" encoding="utf-8"?>
<worksheet xmlns="http://schemas.openxmlformats.org/spreadsheetml/2006/main" xmlns:r="http://schemas.openxmlformats.org/officeDocument/2006/relationships">
  <dimension ref="A1:M16"/>
  <sheetViews>
    <sheetView zoomScalePageLayoutView="0" workbookViewId="0" topLeftCell="A1">
      <selection activeCell="A3" sqref="A3:M5"/>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184"/>
      <c r="B4" s="185" t="s">
        <v>157</v>
      </c>
      <c r="C4" s="186" t="s">
        <v>349</v>
      </c>
      <c r="D4" s="187"/>
      <c r="E4" s="188"/>
      <c r="F4" s="188"/>
      <c r="G4" s="188"/>
      <c r="H4" s="188"/>
      <c r="I4" s="188"/>
      <c r="J4" s="188"/>
      <c r="K4" s="188"/>
      <c r="L4" s="188"/>
      <c r="M4" s="188"/>
    </row>
    <row r="5" spans="1:13" ht="12.75">
      <c r="A5" s="184"/>
      <c r="B5" s="185"/>
      <c r="C5" s="186"/>
      <c r="D5" s="187"/>
      <c r="E5" s="188"/>
      <c r="F5" s="188"/>
      <c r="G5" s="188"/>
      <c r="H5" s="188"/>
      <c r="I5" s="188"/>
      <c r="J5" s="188"/>
      <c r="K5" s="188"/>
      <c r="L5" s="188"/>
      <c r="M5" s="188"/>
    </row>
    <row r="6" spans="1:13" ht="38.25">
      <c r="A6" s="189" t="s">
        <v>3</v>
      </c>
      <c r="B6" s="189" t="s">
        <v>4</v>
      </c>
      <c r="C6" s="189" t="s">
        <v>5</v>
      </c>
      <c r="D6" s="189" t="s">
        <v>63</v>
      </c>
      <c r="E6" s="189" t="s">
        <v>7</v>
      </c>
      <c r="F6" s="189" t="s">
        <v>8</v>
      </c>
      <c r="G6" s="190" t="s">
        <v>9</v>
      </c>
      <c r="H6" s="189" t="s">
        <v>10</v>
      </c>
      <c r="I6" s="189" t="s">
        <v>11</v>
      </c>
      <c r="J6" s="189" t="s">
        <v>12</v>
      </c>
      <c r="K6" s="189" t="s">
        <v>13</v>
      </c>
      <c r="L6" s="189" t="s">
        <v>14</v>
      </c>
      <c r="M6" s="189" t="s">
        <v>15</v>
      </c>
    </row>
    <row r="7" spans="1:13" ht="12.75">
      <c r="A7" s="191">
        <v>1</v>
      </c>
      <c r="B7" s="191">
        <v>2</v>
      </c>
      <c r="C7" s="191">
        <v>3</v>
      </c>
      <c r="D7" s="191">
        <v>4</v>
      </c>
      <c r="E7" s="191">
        <v>5</v>
      </c>
      <c r="F7" s="191">
        <v>6</v>
      </c>
      <c r="G7" s="191">
        <v>7</v>
      </c>
      <c r="H7" s="191">
        <v>8</v>
      </c>
      <c r="I7" s="192">
        <v>9</v>
      </c>
      <c r="J7" s="191">
        <v>10</v>
      </c>
      <c r="K7" s="191">
        <v>11</v>
      </c>
      <c r="L7" s="191">
        <v>12</v>
      </c>
      <c r="M7" s="191">
        <v>13</v>
      </c>
    </row>
    <row r="8" spans="1:13" ht="12.75">
      <c r="A8" s="193">
        <v>1</v>
      </c>
      <c r="B8" s="405" t="s">
        <v>166</v>
      </c>
      <c r="C8" s="405"/>
      <c r="D8" s="405"/>
      <c r="E8" s="405"/>
      <c r="F8" s="405"/>
      <c r="G8" s="405"/>
      <c r="H8" s="405"/>
      <c r="I8" s="405"/>
      <c r="J8" s="405"/>
      <c r="K8" s="405"/>
      <c r="L8" s="405"/>
      <c r="M8" s="405"/>
    </row>
    <row r="9" spans="1:13" ht="12.75">
      <c r="A9" s="193" t="s">
        <v>91</v>
      </c>
      <c r="B9" s="191" t="s">
        <v>167</v>
      </c>
      <c r="C9" s="191"/>
      <c r="D9" s="191"/>
      <c r="E9" s="191" t="s">
        <v>16</v>
      </c>
      <c r="F9" s="191">
        <v>50</v>
      </c>
      <c r="G9" s="194"/>
      <c r="H9" s="195">
        <v>0.08</v>
      </c>
      <c r="I9" s="194">
        <f>G9*H9</f>
        <v>0</v>
      </c>
      <c r="J9" s="194">
        <f>G9+I9</f>
        <v>0</v>
      </c>
      <c r="K9" s="196">
        <f>F9*G9</f>
        <v>0</v>
      </c>
      <c r="L9" s="194">
        <f>K9*H9</f>
        <v>0</v>
      </c>
      <c r="M9" s="194">
        <f>K9+L9</f>
        <v>0</v>
      </c>
    </row>
    <row r="10" spans="1:13" ht="12.75">
      <c r="A10" s="193" t="s">
        <v>92</v>
      </c>
      <c r="B10" s="191" t="s">
        <v>168</v>
      </c>
      <c r="C10" s="191"/>
      <c r="D10" s="191"/>
      <c r="E10" s="191" t="s">
        <v>16</v>
      </c>
      <c r="F10" s="191">
        <v>50</v>
      </c>
      <c r="G10" s="194"/>
      <c r="H10" s="195">
        <v>0.08</v>
      </c>
      <c r="I10" s="194">
        <f>G10*H10</f>
        <v>0</v>
      </c>
      <c r="J10" s="194">
        <f>G10+I10</f>
        <v>0</v>
      </c>
      <c r="K10" s="196">
        <f>F10*G10</f>
        <v>0</v>
      </c>
      <c r="L10" s="194">
        <f>K10*H10</f>
        <v>0</v>
      </c>
      <c r="M10" s="194">
        <f>K10+L10</f>
        <v>0</v>
      </c>
    </row>
    <row r="11" spans="1:13" ht="12.75">
      <c r="A11" s="193" t="s">
        <v>94</v>
      </c>
      <c r="B11" s="191" t="s">
        <v>169</v>
      </c>
      <c r="C11" s="191"/>
      <c r="D11" s="191"/>
      <c r="E11" s="191" t="s">
        <v>16</v>
      </c>
      <c r="F11" s="191">
        <v>30</v>
      </c>
      <c r="G11" s="194"/>
      <c r="H11" s="195">
        <v>0.08</v>
      </c>
      <c r="I11" s="194">
        <f>G11*H11</f>
        <v>0</v>
      </c>
      <c r="J11" s="194">
        <f>G11+I11</f>
        <v>0</v>
      </c>
      <c r="K11" s="196">
        <f>F11*G11</f>
        <v>0</v>
      </c>
      <c r="L11" s="194">
        <f>K11*H11</f>
        <v>0</v>
      </c>
      <c r="M11" s="194">
        <f>K11+L11</f>
        <v>0</v>
      </c>
    </row>
    <row r="12" spans="1:13" ht="12.75">
      <c r="A12" s="193" t="s">
        <v>170</v>
      </c>
      <c r="B12" s="191" t="s">
        <v>171</v>
      </c>
      <c r="C12" s="191"/>
      <c r="D12" s="191"/>
      <c r="E12" s="191" t="s">
        <v>16</v>
      </c>
      <c r="F12" s="191">
        <v>30</v>
      </c>
      <c r="G12" s="194"/>
      <c r="H12" s="195">
        <v>0.08</v>
      </c>
      <c r="I12" s="194">
        <f>G12*H12</f>
        <v>0</v>
      </c>
      <c r="J12" s="194">
        <f>G12+I12</f>
        <v>0</v>
      </c>
      <c r="K12" s="196">
        <f>F12*G12</f>
        <v>0</v>
      </c>
      <c r="L12" s="194">
        <f>K12*H12</f>
        <v>0</v>
      </c>
      <c r="M12" s="194">
        <f>K12+L12</f>
        <v>0</v>
      </c>
    </row>
    <row r="13" spans="1:13" ht="12.75">
      <c r="A13" s="193" t="s">
        <v>172</v>
      </c>
      <c r="B13" s="191" t="s">
        <v>173</v>
      </c>
      <c r="C13" s="191"/>
      <c r="D13" s="191"/>
      <c r="E13" s="191" t="s">
        <v>16</v>
      </c>
      <c r="F13" s="191">
        <v>20</v>
      </c>
      <c r="G13" s="194"/>
      <c r="H13" s="195">
        <v>0.08</v>
      </c>
      <c r="I13" s="194">
        <f>G13*H13</f>
        <v>0</v>
      </c>
      <c r="J13" s="194">
        <f>G13+I13</f>
        <v>0</v>
      </c>
      <c r="K13" s="196">
        <f>F13*G13</f>
        <v>0</v>
      </c>
      <c r="L13" s="194">
        <f>K13*H13</f>
        <v>0</v>
      </c>
      <c r="M13" s="194">
        <f>K13+L13</f>
        <v>0</v>
      </c>
    </row>
    <row r="14" spans="1:13" ht="12.75">
      <c r="A14" s="197"/>
      <c r="B14" s="197"/>
      <c r="C14" s="197"/>
      <c r="D14" s="197"/>
      <c r="E14" s="197"/>
      <c r="F14" s="197"/>
      <c r="G14" s="198"/>
      <c r="H14" s="199"/>
      <c r="I14" s="406" t="s">
        <v>17</v>
      </c>
      <c r="J14" s="407"/>
      <c r="K14" s="407"/>
      <c r="L14" s="408"/>
      <c r="M14" s="196">
        <f>SUM(K9:K13)</f>
        <v>0</v>
      </c>
    </row>
    <row r="15" spans="1:13" ht="12.75">
      <c r="A15" s="197"/>
      <c r="B15" s="185"/>
      <c r="C15" s="197"/>
      <c r="D15" s="197"/>
      <c r="E15" s="197"/>
      <c r="F15" s="197"/>
      <c r="G15" s="199"/>
      <c r="H15" s="199"/>
      <c r="I15" s="406" t="s">
        <v>18</v>
      </c>
      <c r="J15" s="407"/>
      <c r="K15" s="407"/>
      <c r="L15" s="408"/>
      <c r="M15" s="196">
        <f>SUM(L9:L13)</f>
        <v>0</v>
      </c>
    </row>
    <row r="16" spans="1:13" ht="12.75">
      <c r="A16" s="197"/>
      <c r="B16" s="185" t="s">
        <v>67</v>
      </c>
      <c r="C16" s="197"/>
      <c r="D16" s="197"/>
      <c r="E16" s="197"/>
      <c r="F16" s="197"/>
      <c r="G16" s="199"/>
      <c r="H16" s="199"/>
      <c r="I16" s="409" t="s">
        <v>69</v>
      </c>
      <c r="J16" s="410"/>
      <c r="K16" s="410"/>
      <c r="L16" s="411"/>
      <c r="M16" s="200">
        <f>M14+M15</f>
        <v>0</v>
      </c>
    </row>
  </sheetData>
  <sheetProtection/>
  <mergeCells count="4">
    <mergeCell ref="B8:M8"/>
    <mergeCell ref="I14:L14"/>
    <mergeCell ref="I15:L15"/>
    <mergeCell ref="I16:L16"/>
  </mergeCells>
  <printOptions/>
  <pageMargins left="0.75" right="0.75" top="1" bottom="1" header="0.5" footer="0.5"/>
  <pageSetup horizontalDpi="600" verticalDpi="600" orientation="landscape" paperSize="9" scale="85" r:id="rId1"/>
</worksheet>
</file>

<file path=xl/worksheets/sheet54.xml><?xml version="1.0" encoding="utf-8"?>
<worksheet xmlns="http://schemas.openxmlformats.org/spreadsheetml/2006/main" xmlns:r="http://schemas.openxmlformats.org/officeDocument/2006/relationships">
  <dimension ref="A1:M14"/>
  <sheetViews>
    <sheetView zoomScalePageLayoutView="0" workbookViewId="0" topLeftCell="A1">
      <selection activeCell="A15" sqref="A15:IV7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161</v>
      </c>
      <c r="C4" s="120" t="s">
        <v>350</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ustomHeight="1">
      <c r="A8" s="113">
        <v>1</v>
      </c>
      <c r="B8" s="371" t="s">
        <v>175</v>
      </c>
      <c r="C8" s="390"/>
      <c r="D8" s="390"/>
      <c r="E8" s="390"/>
      <c r="F8" s="390"/>
      <c r="G8" s="390"/>
      <c r="H8" s="390"/>
      <c r="I8" s="390"/>
      <c r="J8" s="390"/>
      <c r="K8" s="390"/>
      <c r="L8" s="390"/>
      <c r="M8" s="394"/>
    </row>
    <row r="9" spans="1:13" ht="12.75">
      <c r="A9" s="113" t="s">
        <v>91</v>
      </c>
      <c r="B9" s="130" t="s">
        <v>176</v>
      </c>
      <c r="C9" s="130"/>
      <c r="D9" s="130"/>
      <c r="E9" s="130" t="s">
        <v>16</v>
      </c>
      <c r="F9" s="130">
        <v>30</v>
      </c>
      <c r="G9" s="79"/>
      <c r="H9" s="78">
        <v>0.08</v>
      </c>
      <c r="I9" s="79">
        <f>G9*H9</f>
        <v>0</v>
      </c>
      <c r="J9" s="79">
        <f>G9+I9</f>
        <v>0</v>
      </c>
      <c r="K9" s="80">
        <f>F9*G9</f>
        <v>0</v>
      </c>
      <c r="L9" s="79">
        <f>K9*H9</f>
        <v>0</v>
      </c>
      <c r="M9" s="79">
        <f>K9+L9</f>
        <v>0</v>
      </c>
    </row>
    <row r="10" spans="1:13" ht="12.75">
      <c r="A10" s="113" t="s">
        <v>92</v>
      </c>
      <c r="B10" s="130" t="s">
        <v>177</v>
      </c>
      <c r="C10" s="130"/>
      <c r="D10" s="130"/>
      <c r="E10" s="130" t="s">
        <v>16</v>
      </c>
      <c r="F10" s="130">
        <v>30</v>
      </c>
      <c r="G10" s="79"/>
      <c r="H10" s="78">
        <v>0.08</v>
      </c>
      <c r="I10" s="79">
        <f>G10*H10</f>
        <v>0</v>
      </c>
      <c r="J10" s="79">
        <f>G10+I10</f>
        <v>0</v>
      </c>
      <c r="K10" s="80">
        <f>F10*G10</f>
        <v>0</v>
      </c>
      <c r="L10" s="79">
        <f>K10*H10</f>
        <v>0</v>
      </c>
      <c r="M10" s="79">
        <f>K10+L10</f>
        <v>0</v>
      </c>
    </row>
    <row r="11" spans="1:13" ht="12.75" customHeight="1">
      <c r="A11" s="124"/>
      <c r="B11" s="124"/>
      <c r="C11" s="124"/>
      <c r="D11" s="124"/>
      <c r="E11" s="124"/>
      <c r="F11" s="124"/>
      <c r="G11" s="101"/>
      <c r="H11" s="98"/>
      <c r="I11" s="352" t="s">
        <v>17</v>
      </c>
      <c r="J11" s="363"/>
      <c r="K11" s="363"/>
      <c r="L11" s="366"/>
      <c r="M11" s="80">
        <f>K9+K10</f>
        <v>0</v>
      </c>
    </row>
    <row r="12" spans="1:13" ht="12.75" customHeight="1">
      <c r="A12" s="124"/>
      <c r="B12" s="86"/>
      <c r="C12" s="124"/>
      <c r="D12" s="124"/>
      <c r="E12" s="124"/>
      <c r="F12" s="124"/>
      <c r="G12" s="98"/>
      <c r="H12" s="98"/>
      <c r="I12" s="352" t="s">
        <v>18</v>
      </c>
      <c r="J12" s="363"/>
      <c r="K12" s="363"/>
      <c r="L12" s="366"/>
      <c r="M12" s="80">
        <f>L9+L10</f>
        <v>0</v>
      </c>
    </row>
    <row r="13" spans="1:13" ht="12.75" customHeight="1">
      <c r="A13" s="124"/>
      <c r="B13" s="86" t="s">
        <v>67</v>
      </c>
      <c r="C13" s="124"/>
      <c r="D13" s="124"/>
      <c r="E13" s="124"/>
      <c r="F13" s="124"/>
      <c r="G13" s="98"/>
      <c r="H13" s="98"/>
      <c r="I13" s="375" t="s">
        <v>69</v>
      </c>
      <c r="J13" s="377"/>
      <c r="K13" s="377"/>
      <c r="L13" s="404"/>
      <c r="M13" s="88">
        <f>M11+M12</f>
        <v>0</v>
      </c>
    </row>
    <row r="14" spans="1:13" ht="12" customHeight="1">
      <c r="A14" s="64"/>
      <c r="B14" s="66"/>
      <c r="C14" s="66"/>
      <c r="D14" s="66"/>
      <c r="E14" s="67"/>
      <c r="F14" s="67"/>
      <c r="G14" s="67"/>
      <c r="H14" s="67"/>
      <c r="I14" s="67"/>
      <c r="J14" s="67"/>
      <c r="K14" s="67"/>
      <c r="L14" s="67"/>
      <c r="M14" s="67"/>
    </row>
  </sheetData>
  <sheetProtection/>
  <mergeCells count="4">
    <mergeCell ref="B8:M8"/>
    <mergeCell ref="I11:L11"/>
    <mergeCell ref="I12:L12"/>
    <mergeCell ref="I13:L13"/>
  </mergeCells>
  <printOptions/>
  <pageMargins left="0.75" right="0.75" top="1" bottom="1" header="0.5" footer="0.5"/>
  <pageSetup horizontalDpi="600" verticalDpi="600" orientation="landscape" paperSize="9" scale="85" r:id="rId1"/>
</worksheet>
</file>

<file path=xl/worksheets/sheet55.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77"/>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1.2812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299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2:13" ht="12.75">
      <c r="B4" s="32" t="s">
        <v>389</v>
      </c>
      <c r="C4" s="18"/>
      <c r="D4" s="18"/>
      <c r="E4" s="31"/>
      <c r="F4" s="31"/>
      <c r="G4" s="31"/>
      <c r="H4" s="31"/>
      <c r="I4" s="31"/>
      <c r="J4" s="31"/>
      <c r="K4" s="31"/>
      <c r="L4" s="72" t="s">
        <v>0</v>
      </c>
      <c r="M4" s="31"/>
    </row>
    <row r="5" spans="1:13" ht="12.75">
      <c r="A5" s="66"/>
      <c r="B5" s="86"/>
      <c r="C5" s="120"/>
      <c r="D5" s="66"/>
      <c r="E5" s="66"/>
      <c r="F5" s="66"/>
      <c r="G5" s="66"/>
      <c r="H5" s="66"/>
      <c r="I5" s="66"/>
      <c r="J5" s="66"/>
      <c r="K5" s="66"/>
      <c r="L5" s="66"/>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38.25">
      <c r="A8" s="113">
        <v>1</v>
      </c>
      <c r="B8" s="130" t="s">
        <v>179</v>
      </c>
      <c r="C8" s="130"/>
      <c r="D8" s="130"/>
      <c r="E8" s="130" t="s">
        <v>16</v>
      </c>
      <c r="F8" s="130">
        <v>500</v>
      </c>
      <c r="G8" s="79"/>
      <c r="H8" s="78">
        <v>0.08</v>
      </c>
      <c r="I8" s="79">
        <f>G8*H8</f>
        <v>0</v>
      </c>
      <c r="J8" s="79">
        <f>G8+I8</f>
        <v>0</v>
      </c>
      <c r="K8" s="80">
        <f>F8*G8</f>
        <v>0</v>
      </c>
      <c r="L8" s="79">
        <f>K8*H8</f>
        <v>0</v>
      </c>
      <c r="M8" s="79">
        <f>K8+L8</f>
        <v>0</v>
      </c>
    </row>
    <row r="9" spans="1:13" ht="12.75" customHeight="1">
      <c r="A9" s="124"/>
      <c r="B9" s="124"/>
      <c r="C9" s="124"/>
      <c r="D9" s="124"/>
      <c r="E9" s="124"/>
      <c r="F9" s="124"/>
      <c r="G9" s="101"/>
      <c r="H9" s="125"/>
      <c r="I9" s="352" t="s">
        <v>17</v>
      </c>
      <c r="J9" s="363"/>
      <c r="K9" s="363"/>
      <c r="L9" s="366"/>
      <c r="M9" s="80">
        <f>K8</f>
        <v>0</v>
      </c>
    </row>
    <row r="10" spans="1:13" ht="12.75" customHeight="1">
      <c r="A10" s="124"/>
      <c r="B10" s="86"/>
      <c r="C10" s="124"/>
      <c r="D10" s="124"/>
      <c r="E10" s="124"/>
      <c r="F10" s="124"/>
      <c r="G10" s="101"/>
      <c r="H10" s="125"/>
      <c r="I10" s="352" t="s">
        <v>18</v>
      </c>
      <c r="J10" s="363"/>
      <c r="K10" s="363"/>
      <c r="L10" s="366"/>
      <c r="M10" s="80">
        <f>L8</f>
        <v>0</v>
      </c>
    </row>
    <row r="11" spans="1:13" ht="12.75" customHeight="1">
      <c r="A11" s="124"/>
      <c r="B11" s="86" t="s">
        <v>67</v>
      </c>
      <c r="C11" s="124"/>
      <c r="D11" s="124"/>
      <c r="E11" s="124"/>
      <c r="F11" s="124"/>
      <c r="G11" s="101"/>
      <c r="H11" s="125"/>
      <c r="I11" s="375" t="s">
        <v>69</v>
      </c>
      <c r="J11" s="377"/>
      <c r="K11" s="377"/>
      <c r="L11" s="404"/>
      <c r="M11" s="8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dimension ref="A1:M14"/>
  <sheetViews>
    <sheetView zoomScalePageLayoutView="0" workbookViewId="0" topLeftCell="A4">
      <selection activeCell="A16" sqref="A16:IV99"/>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163</v>
      </c>
      <c r="C4" s="120" t="s">
        <v>164</v>
      </c>
      <c r="D4" s="66"/>
      <c r="E4" s="67"/>
      <c r="F4" s="67"/>
      <c r="G4" s="67"/>
      <c r="H4" s="67"/>
      <c r="I4" s="67"/>
      <c r="J4" s="67"/>
      <c r="K4" s="67"/>
      <c r="L4" s="67"/>
      <c r="M4" s="67"/>
    </row>
    <row r="5" spans="1:13" ht="12.75">
      <c r="A5" s="64"/>
      <c r="B5" s="86"/>
      <c r="C5" s="120"/>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ustomHeight="1">
      <c r="A8" s="371" t="s">
        <v>351</v>
      </c>
      <c r="B8" s="390"/>
      <c r="C8" s="390"/>
      <c r="D8" s="390"/>
      <c r="E8" s="390"/>
      <c r="F8" s="390"/>
      <c r="G8" s="390"/>
      <c r="H8" s="390"/>
      <c r="I8" s="390"/>
      <c r="J8" s="390"/>
      <c r="K8" s="390"/>
      <c r="L8" s="390"/>
      <c r="M8" s="394"/>
    </row>
    <row r="9" spans="1:13" ht="63.75">
      <c r="A9" s="113">
        <v>1</v>
      </c>
      <c r="B9" s="138" t="s">
        <v>352</v>
      </c>
      <c r="C9" s="82"/>
      <c r="D9" s="82"/>
      <c r="E9" s="130" t="s">
        <v>16</v>
      </c>
      <c r="F9" s="148">
        <v>12</v>
      </c>
      <c r="G9" s="131"/>
      <c r="H9" s="78">
        <v>0.08</v>
      </c>
      <c r="I9" s="79">
        <f>G9*H9</f>
        <v>0</v>
      </c>
      <c r="J9" s="79">
        <f>G9+I9</f>
        <v>0</v>
      </c>
      <c r="K9" s="80">
        <f>F9*G9</f>
        <v>0</v>
      </c>
      <c r="L9" s="79">
        <f>K9*H9</f>
        <v>0</v>
      </c>
      <c r="M9" s="79">
        <f>K9+L9</f>
        <v>0</v>
      </c>
    </row>
    <row r="10" spans="1:13" ht="38.25">
      <c r="A10" s="130">
        <v>2</v>
      </c>
      <c r="B10" s="82" t="s">
        <v>353</v>
      </c>
      <c r="C10" s="82"/>
      <c r="D10" s="82"/>
      <c r="E10" s="130" t="s">
        <v>16</v>
      </c>
      <c r="F10" s="148">
        <v>1</v>
      </c>
      <c r="G10" s="131"/>
      <c r="H10" s="78">
        <v>0.08</v>
      </c>
      <c r="I10" s="79">
        <f>G10*H10</f>
        <v>0</v>
      </c>
      <c r="J10" s="79">
        <f>G10+I10</f>
        <v>0</v>
      </c>
      <c r="K10" s="80">
        <f>F10*G10</f>
        <v>0</v>
      </c>
      <c r="L10" s="79">
        <f>K10*H10</f>
        <v>0</v>
      </c>
      <c r="M10" s="79">
        <f>K10+L10</f>
        <v>0</v>
      </c>
    </row>
    <row r="11" spans="1:13" ht="38.25">
      <c r="A11" s="130">
        <v>3</v>
      </c>
      <c r="B11" s="82" t="s">
        <v>354</v>
      </c>
      <c r="C11" s="82"/>
      <c r="D11" s="82"/>
      <c r="E11" s="130" t="s">
        <v>76</v>
      </c>
      <c r="F11" s="148">
        <v>1</v>
      </c>
      <c r="G11" s="131"/>
      <c r="H11" s="78">
        <v>0.08</v>
      </c>
      <c r="I11" s="79">
        <f>G11*H11</f>
        <v>0</v>
      </c>
      <c r="J11" s="79">
        <f>G11+I11</f>
        <v>0</v>
      </c>
      <c r="K11" s="80">
        <f>F11*G11</f>
        <v>0</v>
      </c>
      <c r="L11" s="79">
        <f>K11*H11</f>
        <v>0</v>
      </c>
      <c r="M11" s="79">
        <f>K11+L11</f>
        <v>0</v>
      </c>
    </row>
    <row r="12" spans="1:13" ht="12.75" customHeight="1">
      <c r="A12" s="124"/>
      <c r="B12" s="124"/>
      <c r="C12" s="124"/>
      <c r="D12" s="124"/>
      <c r="E12" s="124"/>
      <c r="F12" s="124"/>
      <c r="G12" s="133"/>
      <c r="H12" s="98"/>
      <c r="I12" s="352" t="s">
        <v>17</v>
      </c>
      <c r="J12" s="363"/>
      <c r="K12" s="363"/>
      <c r="L12" s="366"/>
      <c r="M12" s="80">
        <f>SUM(K9:K11)</f>
        <v>0</v>
      </c>
    </row>
    <row r="13" spans="1:13" ht="12.75" customHeight="1">
      <c r="A13" s="124"/>
      <c r="B13" s="86"/>
      <c r="C13" s="124"/>
      <c r="D13" s="124"/>
      <c r="E13" s="124"/>
      <c r="F13" s="124"/>
      <c r="G13" s="98"/>
      <c r="H13" s="98"/>
      <c r="I13" s="352" t="s">
        <v>18</v>
      </c>
      <c r="J13" s="363"/>
      <c r="K13" s="363"/>
      <c r="L13" s="366"/>
      <c r="M13" s="80">
        <f>SUM(L9:L11)</f>
        <v>0</v>
      </c>
    </row>
    <row r="14" spans="1:13" ht="12.75" customHeight="1">
      <c r="A14" s="124"/>
      <c r="B14" s="86" t="s">
        <v>67</v>
      </c>
      <c r="C14" s="124"/>
      <c r="D14" s="124"/>
      <c r="E14" s="124"/>
      <c r="F14" s="124"/>
      <c r="G14" s="98"/>
      <c r="H14" s="98"/>
      <c r="I14" s="375" t="s">
        <v>69</v>
      </c>
      <c r="J14" s="377"/>
      <c r="K14" s="377"/>
      <c r="L14" s="404"/>
      <c r="M14" s="88">
        <f>M12+M13</f>
        <v>0</v>
      </c>
    </row>
  </sheetData>
  <sheetProtection/>
  <mergeCells count="4">
    <mergeCell ref="A8:M8"/>
    <mergeCell ref="I12:L12"/>
    <mergeCell ref="I13:L13"/>
    <mergeCell ref="I14:L14"/>
  </mergeCells>
  <printOptions/>
  <pageMargins left="0.75" right="0.75" top="1" bottom="1" header="0.5" footer="0.5"/>
  <pageSetup horizontalDpi="600" verticalDpi="600" orientation="landscape" paperSize="9" scale="85" r:id="rId1"/>
</worksheet>
</file>

<file path=xl/worksheets/sheet57.xml><?xml version="1.0" encoding="utf-8"?>
<worksheet xmlns="http://schemas.openxmlformats.org/spreadsheetml/2006/main" xmlns:r="http://schemas.openxmlformats.org/officeDocument/2006/relationships">
  <dimension ref="A1:M11"/>
  <sheetViews>
    <sheetView zoomScalePageLayoutView="0" workbookViewId="0" topLeftCell="A11">
      <selection activeCell="A13" sqref="A13:IV46"/>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4" width="9.140625" style="40" customWidth="1"/>
    <col min="15" max="15" width="13.8515625" style="40" customWidth="1"/>
    <col min="16"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165</v>
      </c>
      <c r="C4" s="86" t="s">
        <v>232</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25.5">
      <c r="A8" s="113">
        <v>1</v>
      </c>
      <c r="B8" s="138" t="s">
        <v>288</v>
      </c>
      <c r="C8" s="82"/>
      <c r="D8" s="82"/>
      <c r="E8" s="130" t="s">
        <v>16</v>
      </c>
      <c r="F8" s="130">
        <v>300</v>
      </c>
      <c r="G8" s="115"/>
      <c r="H8" s="78">
        <v>0.08</v>
      </c>
      <c r="I8" s="79">
        <f>G8*H8</f>
        <v>0</v>
      </c>
      <c r="J8" s="79">
        <f>G8+I8</f>
        <v>0</v>
      </c>
      <c r="K8" s="80">
        <f>F8*G8</f>
        <v>0</v>
      </c>
      <c r="L8" s="79">
        <f>K8*H8</f>
        <v>0</v>
      </c>
      <c r="M8" s="79">
        <f>K8+L8</f>
        <v>0</v>
      </c>
    </row>
    <row r="9" spans="1:13" ht="12.75" customHeight="1">
      <c r="A9" s="98"/>
      <c r="B9" s="99"/>
      <c r="C9" s="99"/>
      <c r="D9" s="99"/>
      <c r="E9" s="100"/>
      <c r="F9" s="100"/>
      <c r="G9" s="101"/>
      <c r="H9" s="100"/>
      <c r="I9" s="352" t="s">
        <v>17</v>
      </c>
      <c r="J9" s="363"/>
      <c r="K9" s="363"/>
      <c r="L9" s="366"/>
      <c r="M9" s="80">
        <f>K8</f>
        <v>0</v>
      </c>
    </row>
    <row r="10" spans="1:13" ht="12.75" customHeight="1">
      <c r="A10" s="98"/>
      <c r="B10" s="86"/>
      <c r="C10" s="99"/>
      <c r="D10" s="99"/>
      <c r="E10" s="100"/>
      <c r="F10" s="100"/>
      <c r="G10" s="100"/>
      <c r="H10" s="100"/>
      <c r="I10" s="352" t="s">
        <v>18</v>
      </c>
      <c r="J10" s="363"/>
      <c r="K10" s="363"/>
      <c r="L10" s="366"/>
      <c r="M10" s="80">
        <f>L8</f>
        <v>0</v>
      </c>
    </row>
    <row r="11" spans="1:13" ht="12.75" customHeight="1">
      <c r="A11" s="98"/>
      <c r="B11" s="86" t="s">
        <v>67</v>
      </c>
      <c r="C11" s="99"/>
      <c r="D11" s="99"/>
      <c r="E11" s="100"/>
      <c r="F11" s="100"/>
      <c r="G11" s="100"/>
      <c r="H11" s="100"/>
      <c r="I11" s="352" t="s">
        <v>20</v>
      </c>
      <c r="J11" s="363"/>
      <c r="K11" s="363"/>
      <c r="L11" s="366"/>
      <c r="M11" s="88">
        <f>M9+M10</f>
        <v>0</v>
      </c>
    </row>
  </sheetData>
  <sheetProtection/>
  <mergeCells count="3">
    <mergeCell ref="I10:L10"/>
    <mergeCell ref="I11:L11"/>
    <mergeCell ref="I9:L9"/>
  </mergeCells>
  <printOptions/>
  <pageMargins left="0.75" right="0.75" top="1" bottom="1" header="0.5" footer="0.5"/>
  <pageSetup horizontalDpi="600" verticalDpi="600" orientation="landscape" paperSize="9" scale="85" r:id="rId1"/>
</worksheet>
</file>

<file path=xl/worksheets/sheet58.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2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4" width="9.140625" style="40" customWidth="1"/>
    <col min="15" max="15" width="10.57421875" style="40" bestFit="1" customWidth="1"/>
    <col min="16"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174</v>
      </c>
      <c r="C4" s="86" t="s">
        <v>233</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25.5">
      <c r="A8" s="113">
        <v>1</v>
      </c>
      <c r="B8" s="130" t="s">
        <v>234</v>
      </c>
      <c r="C8" s="82"/>
      <c r="D8" s="82"/>
      <c r="E8" s="130" t="s">
        <v>16</v>
      </c>
      <c r="F8" s="130">
        <v>50</v>
      </c>
      <c r="G8" s="115"/>
      <c r="H8" s="78">
        <v>0.08</v>
      </c>
      <c r="I8" s="79">
        <f>G8*H8</f>
        <v>0</v>
      </c>
      <c r="J8" s="79">
        <f>G8+I8</f>
        <v>0</v>
      </c>
      <c r="K8" s="80">
        <f>F8*G8</f>
        <v>0</v>
      </c>
      <c r="L8" s="79">
        <f>K8*H8</f>
        <v>0</v>
      </c>
      <c r="M8" s="79">
        <f>K8+L8</f>
        <v>0</v>
      </c>
    </row>
    <row r="9" spans="1:13" ht="12.75" customHeight="1">
      <c r="A9" s="124"/>
      <c r="B9" s="129"/>
      <c r="C9" s="129"/>
      <c r="D9" s="129"/>
      <c r="E9" s="124"/>
      <c r="F9" s="124"/>
      <c r="G9" s="101"/>
      <c r="H9" s="100"/>
      <c r="I9" s="352" t="s">
        <v>17</v>
      </c>
      <c r="J9" s="363"/>
      <c r="K9" s="363"/>
      <c r="L9" s="366"/>
      <c r="M9" s="80">
        <f>K8</f>
        <v>0</v>
      </c>
    </row>
    <row r="10" spans="1:13" ht="12.75" customHeight="1">
      <c r="A10" s="98"/>
      <c r="B10" s="86"/>
      <c r="C10" s="99"/>
      <c r="D10" s="99"/>
      <c r="E10" s="100"/>
      <c r="F10" s="100"/>
      <c r="G10" s="100"/>
      <c r="H10" s="100"/>
      <c r="I10" s="352" t="s">
        <v>18</v>
      </c>
      <c r="J10" s="363"/>
      <c r="K10" s="363"/>
      <c r="L10" s="366"/>
      <c r="M10" s="80">
        <f>L8</f>
        <v>0</v>
      </c>
    </row>
    <row r="11" spans="1:13" ht="12.75" customHeight="1">
      <c r="A11" s="98"/>
      <c r="B11" s="86" t="s">
        <v>67</v>
      </c>
      <c r="C11" s="99"/>
      <c r="D11" s="99"/>
      <c r="E11" s="100"/>
      <c r="F11" s="100"/>
      <c r="G11" s="100"/>
      <c r="H11" s="100"/>
      <c r="I11" s="352" t="s">
        <v>20</v>
      </c>
      <c r="J11" s="363"/>
      <c r="K11" s="363"/>
      <c r="L11" s="366"/>
      <c r="M11" s="88">
        <f>M9+M10</f>
        <v>0</v>
      </c>
    </row>
  </sheetData>
  <sheetProtection/>
  <mergeCells count="3">
    <mergeCell ref="I11:L11"/>
    <mergeCell ref="I9:L9"/>
    <mergeCell ref="I10:L10"/>
  </mergeCells>
  <printOptions/>
  <pageMargins left="0.75" right="0.75" top="1" bottom="1" header="0.5" footer="0.5"/>
  <pageSetup horizontalDpi="600" verticalDpi="600" orientation="landscape" paperSize="9" scale="85" r:id="rId1"/>
</worksheet>
</file>

<file path=xl/worksheets/sheet59.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2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178</v>
      </c>
      <c r="C4" s="86" t="s">
        <v>258</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 r="A8" s="130">
        <v>1</v>
      </c>
      <c r="B8" s="82" t="s">
        <v>258</v>
      </c>
      <c r="C8" s="82"/>
      <c r="D8" s="82"/>
      <c r="E8" s="130" t="s">
        <v>57</v>
      </c>
      <c r="F8" s="130">
        <v>2</v>
      </c>
      <c r="G8" s="115"/>
      <c r="H8" s="78">
        <v>0.08</v>
      </c>
      <c r="I8" s="79">
        <f>G8*H8</f>
        <v>0</v>
      </c>
      <c r="J8" s="79">
        <f>G8+I8</f>
        <v>0</v>
      </c>
      <c r="K8" s="80">
        <f>F8*G8</f>
        <v>0</v>
      </c>
      <c r="L8" s="79">
        <f>K8*H8</f>
        <v>0</v>
      </c>
      <c r="M8" s="79">
        <f>K8+L8</f>
        <v>0</v>
      </c>
    </row>
    <row r="9" spans="1:13" ht="12.75" customHeight="1">
      <c r="A9" s="149"/>
      <c r="B9" s="85"/>
      <c r="C9" s="85"/>
      <c r="D9" s="85"/>
      <c r="E9" s="149"/>
      <c r="F9" s="149"/>
      <c r="G9" s="67"/>
      <c r="H9" s="67"/>
      <c r="I9" s="352" t="s">
        <v>17</v>
      </c>
      <c r="J9" s="363"/>
      <c r="K9" s="363"/>
      <c r="L9" s="366"/>
      <c r="M9" s="110">
        <f>SUM(K8:K8)</f>
        <v>0</v>
      </c>
    </row>
    <row r="10" spans="1:13" ht="12.75" customHeight="1">
      <c r="A10" s="149"/>
      <c r="B10" s="86"/>
      <c r="C10" s="85"/>
      <c r="D10" s="85"/>
      <c r="E10" s="149"/>
      <c r="F10" s="149"/>
      <c r="G10" s="67"/>
      <c r="H10" s="67"/>
      <c r="I10" s="352" t="s">
        <v>18</v>
      </c>
      <c r="J10" s="363"/>
      <c r="K10" s="363"/>
      <c r="L10" s="366"/>
      <c r="M10" s="110">
        <f>SUM(L8:L8)</f>
        <v>0</v>
      </c>
    </row>
    <row r="11" spans="1:13" ht="12.75" customHeight="1">
      <c r="A11" s="149"/>
      <c r="B11" s="86" t="s">
        <v>67</v>
      </c>
      <c r="C11" s="85"/>
      <c r="D11" s="85"/>
      <c r="E11" s="149"/>
      <c r="F11" s="149"/>
      <c r="G11" s="67"/>
      <c r="H11" s="67"/>
      <c r="I11" s="352" t="s">
        <v>20</v>
      </c>
      <c r="J11" s="363"/>
      <c r="K11" s="363"/>
      <c r="L11" s="366"/>
      <c r="M11" s="71">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M13"/>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1:13" s="18" customFormat="1" ht="12.75">
      <c r="A2" s="33"/>
      <c r="B2" s="32" t="s">
        <v>389</v>
      </c>
      <c r="E2" s="31"/>
      <c r="F2" s="31"/>
      <c r="G2" s="31"/>
      <c r="H2" s="31"/>
      <c r="I2" s="31"/>
      <c r="J2" s="31"/>
      <c r="K2" s="31"/>
      <c r="L2" s="72" t="s">
        <v>0</v>
      </c>
      <c r="M2" s="31"/>
    </row>
    <row r="3" spans="1:13" s="18" customFormat="1" ht="12.75">
      <c r="A3" s="7"/>
      <c r="B3" s="16"/>
      <c r="C3" s="16"/>
      <c r="D3" s="16"/>
      <c r="E3" s="29"/>
      <c r="F3" s="17"/>
      <c r="G3" s="17"/>
      <c r="H3" s="17"/>
      <c r="I3" s="17"/>
      <c r="J3" s="17"/>
      <c r="K3" s="17"/>
      <c r="L3" s="17"/>
      <c r="M3" s="17"/>
    </row>
    <row r="4" spans="1:13" s="66" customFormat="1" ht="12.75">
      <c r="A4" s="64"/>
      <c r="B4" s="86" t="s">
        <v>30</v>
      </c>
      <c r="C4" s="66" t="s">
        <v>307</v>
      </c>
      <c r="E4" s="67"/>
      <c r="F4" s="67"/>
      <c r="G4" s="67"/>
      <c r="H4" s="67"/>
      <c r="I4" s="67"/>
      <c r="J4" s="67"/>
      <c r="K4" s="67"/>
      <c r="L4" s="67"/>
      <c r="M4" s="67"/>
    </row>
    <row r="5" spans="1:13" s="66" customFormat="1" ht="12.75">
      <c r="A5" s="64"/>
      <c r="B5" s="86"/>
      <c r="E5" s="67"/>
      <c r="F5" s="67"/>
      <c r="G5" s="67"/>
      <c r="H5" s="67"/>
      <c r="I5" s="67"/>
      <c r="J5" s="67"/>
      <c r="K5" s="67"/>
      <c r="L5" s="67"/>
      <c r="M5" s="67"/>
    </row>
    <row r="6" spans="1:13" s="66" customFormat="1"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s="66" customFormat="1" ht="12.75">
      <c r="A7" s="73">
        <v>1</v>
      </c>
      <c r="B7" s="73">
        <v>2</v>
      </c>
      <c r="C7" s="73">
        <v>3</v>
      </c>
      <c r="D7" s="73">
        <v>4</v>
      </c>
      <c r="E7" s="73">
        <v>5</v>
      </c>
      <c r="F7" s="73">
        <v>6</v>
      </c>
      <c r="G7" s="73">
        <v>7</v>
      </c>
      <c r="H7" s="73">
        <v>8</v>
      </c>
      <c r="I7" s="75">
        <v>9</v>
      </c>
      <c r="J7" s="73">
        <v>10</v>
      </c>
      <c r="K7" s="73">
        <v>11</v>
      </c>
      <c r="L7" s="73">
        <v>12</v>
      </c>
      <c r="M7" s="73">
        <v>13</v>
      </c>
    </row>
    <row r="8" spans="1:13" s="66" customFormat="1" ht="12.75">
      <c r="A8" s="73">
        <v>1</v>
      </c>
      <c r="B8" s="95" t="s">
        <v>64</v>
      </c>
      <c r="C8" s="73"/>
      <c r="D8" s="73"/>
      <c r="E8" s="73" t="s">
        <v>66</v>
      </c>
      <c r="F8" s="73">
        <v>500</v>
      </c>
      <c r="G8" s="96"/>
      <c r="H8" s="97">
        <v>0.08</v>
      </c>
      <c r="I8" s="79">
        <f>G8*H8</f>
        <v>0</v>
      </c>
      <c r="J8" s="79">
        <f>G8+I8</f>
        <v>0</v>
      </c>
      <c r="K8" s="80">
        <f>F8*G8</f>
        <v>0</v>
      </c>
      <c r="L8" s="79">
        <f>K8*H8</f>
        <v>0</v>
      </c>
      <c r="M8" s="79">
        <f>K8+L8</f>
        <v>0</v>
      </c>
    </row>
    <row r="9" spans="1:13" s="66" customFormat="1" ht="12.75">
      <c r="A9" s="73">
        <v>2</v>
      </c>
      <c r="B9" s="95" t="s">
        <v>65</v>
      </c>
      <c r="C9" s="73"/>
      <c r="D9" s="73"/>
      <c r="E9" s="73" t="s">
        <v>66</v>
      </c>
      <c r="F9" s="73">
        <v>20</v>
      </c>
      <c r="G9" s="96"/>
      <c r="H9" s="97">
        <v>0.08</v>
      </c>
      <c r="I9" s="79">
        <f>G9*H9</f>
        <v>0</v>
      </c>
      <c r="J9" s="79">
        <f>G9+I9</f>
        <v>0</v>
      </c>
      <c r="K9" s="80">
        <f>F9*G9</f>
        <v>0</v>
      </c>
      <c r="L9" s="79">
        <f>K9*H9</f>
        <v>0</v>
      </c>
      <c r="M9" s="79">
        <f>K9+L9</f>
        <v>0</v>
      </c>
    </row>
    <row r="10" spans="1:13" s="66" customFormat="1" ht="25.5">
      <c r="A10" s="73">
        <v>3</v>
      </c>
      <c r="B10" s="95" t="s">
        <v>68</v>
      </c>
      <c r="C10" s="73"/>
      <c r="D10" s="73"/>
      <c r="E10" s="73" t="s">
        <v>66</v>
      </c>
      <c r="F10" s="73">
        <v>10</v>
      </c>
      <c r="G10" s="96"/>
      <c r="H10" s="97">
        <v>0.08</v>
      </c>
      <c r="I10" s="79">
        <f>G10*H10</f>
        <v>0</v>
      </c>
      <c r="J10" s="79">
        <f>G10+I10</f>
        <v>0</v>
      </c>
      <c r="K10" s="80">
        <f>F10*G10</f>
        <v>0</v>
      </c>
      <c r="L10" s="79">
        <f>K10*H10</f>
        <v>0</v>
      </c>
      <c r="M10" s="79">
        <f>K10+L10</f>
        <v>0</v>
      </c>
    </row>
    <row r="11" spans="1:13" s="66" customFormat="1" ht="12.75">
      <c r="A11" s="98"/>
      <c r="B11" s="99"/>
      <c r="C11" s="99"/>
      <c r="D11" s="99"/>
      <c r="E11" s="100"/>
      <c r="F11" s="100"/>
      <c r="G11" s="101"/>
      <c r="H11" s="100"/>
      <c r="I11" s="357" t="s">
        <v>17</v>
      </c>
      <c r="J11" s="358"/>
      <c r="K11" s="358"/>
      <c r="L11" s="358"/>
      <c r="M11" s="102">
        <f>SUM(K8:K10)</f>
        <v>0</v>
      </c>
    </row>
    <row r="12" spans="1:13" s="66" customFormat="1" ht="12.75">
      <c r="A12" s="98"/>
      <c r="B12" s="86" t="s">
        <v>67</v>
      </c>
      <c r="C12" s="99"/>
      <c r="D12" s="99"/>
      <c r="E12" s="100"/>
      <c r="F12" s="100"/>
      <c r="G12" s="100"/>
      <c r="H12" s="100"/>
      <c r="I12" s="355" t="s">
        <v>18</v>
      </c>
      <c r="J12" s="359"/>
      <c r="K12" s="359"/>
      <c r="L12" s="359"/>
      <c r="M12" s="70">
        <f>SUM(L8:L10)</f>
        <v>0</v>
      </c>
    </row>
    <row r="13" spans="1:13" s="66" customFormat="1" ht="12.75">
      <c r="A13" s="98"/>
      <c r="B13" s="99"/>
      <c r="C13" s="99"/>
      <c r="D13" s="99"/>
      <c r="E13" s="100"/>
      <c r="F13" s="100"/>
      <c r="G13" s="100"/>
      <c r="H13" s="100"/>
      <c r="I13" s="355" t="s">
        <v>20</v>
      </c>
      <c r="J13" s="356"/>
      <c r="K13" s="356"/>
      <c r="L13" s="356"/>
      <c r="M13" s="71">
        <f>M11+M12</f>
        <v>0</v>
      </c>
    </row>
  </sheetData>
  <sheetProtection/>
  <mergeCells count="3">
    <mergeCell ref="I13:L13"/>
    <mergeCell ref="I11:L11"/>
    <mergeCell ref="I12:L12"/>
  </mergeCells>
  <printOptions/>
  <pageMargins left="0.75" right="0.75" top="1" bottom="1" header="0.5" footer="0.5"/>
  <pageSetup horizontalDpi="600" verticalDpi="600" orientation="landscape" paperSize="9" scale="87" r:id="rId1"/>
</worksheet>
</file>

<file path=xl/worksheets/sheet60.xml><?xml version="1.0" encoding="utf-8"?>
<worksheet xmlns="http://schemas.openxmlformats.org/spreadsheetml/2006/main" xmlns:r="http://schemas.openxmlformats.org/officeDocument/2006/relationships">
  <dimension ref="A1:M14"/>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86"/>
      <c r="B4" s="86" t="s">
        <v>180</v>
      </c>
      <c r="C4" s="86" t="s">
        <v>355</v>
      </c>
      <c r="D4" s="86"/>
      <c r="E4" s="67"/>
      <c r="F4" s="67"/>
      <c r="G4" s="67"/>
      <c r="H4" s="67"/>
      <c r="I4" s="67"/>
      <c r="J4" s="67"/>
      <c r="K4" s="100"/>
      <c r="L4" s="100"/>
      <c r="M4" s="100"/>
    </row>
    <row r="5" spans="1:13" ht="12.75">
      <c r="A5" s="86"/>
      <c r="B5" s="86"/>
      <c r="C5" s="86"/>
      <c r="D5" s="86"/>
      <c r="E5" s="67"/>
      <c r="F5" s="67"/>
      <c r="G5" s="67"/>
      <c r="H5" s="67"/>
      <c r="I5" s="67"/>
      <c r="J5" s="67"/>
      <c r="K5" s="100"/>
      <c r="L5" s="100"/>
      <c r="M5" s="100"/>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ustomHeight="1">
      <c r="A8" s="130">
        <v>1</v>
      </c>
      <c r="B8" s="371" t="s">
        <v>356</v>
      </c>
      <c r="C8" s="390"/>
      <c r="D8" s="390"/>
      <c r="E8" s="390"/>
      <c r="F8" s="390"/>
      <c r="G8" s="390"/>
      <c r="H8" s="390"/>
      <c r="I8" s="390"/>
      <c r="J8" s="390"/>
      <c r="K8" s="390"/>
      <c r="L8" s="390"/>
      <c r="M8" s="394"/>
    </row>
    <row r="9" spans="1:13" ht="12.75">
      <c r="A9" s="130"/>
      <c r="B9" s="177" t="s">
        <v>260</v>
      </c>
      <c r="C9" s="82"/>
      <c r="D9" s="82"/>
      <c r="E9" s="130" t="s">
        <v>57</v>
      </c>
      <c r="F9" s="130">
        <v>10</v>
      </c>
      <c r="G9" s="115"/>
      <c r="H9" s="78">
        <v>0.08</v>
      </c>
      <c r="I9" s="79">
        <f>G9*H9</f>
        <v>0</v>
      </c>
      <c r="J9" s="79">
        <f>G9+I9</f>
        <v>0</v>
      </c>
      <c r="K9" s="80">
        <f>F9*G9</f>
        <v>0</v>
      </c>
      <c r="L9" s="79">
        <f>K9*H9</f>
        <v>0</v>
      </c>
      <c r="M9" s="79">
        <f>K9+L9</f>
        <v>0</v>
      </c>
    </row>
    <row r="10" spans="1:13" ht="12.75">
      <c r="A10" s="130"/>
      <c r="B10" s="177" t="s">
        <v>261</v>
      </c>
      <c r="C10" s="82"/>
      <c r="D10" s="82"/>
      <c r="E10" s="130" t="s">
        <v>57</v>
      </c>
      <c r="F10" s="130">
        <v>10</v>
      </c>
      <c r="G10" s="115"/>
      <c r="H10" s="78">
        <v>0.08</v>
      </c>
      <c r="I10" s="79">
        <f>G10*H10</f>
        <v>0</v>
      </c>
      <c r="J10" s="79">
        <f>G10+I10</f>
        <v>0</v>
      </c>
      <c r="K10" s="80">
        <f>F10*G10</f>
        <v>0</v>
      </c>
      <c r="L10" s="79">
        <f>K10*H10</f>
        <v>0</v>
      </c>
      <c r="M10" s="79">
        <f>K10+L10</f>
        <v>0</v>
      </c>
    </row>
    <row r="11" spans="1:13" ht="12.75" customHeight="1">
      <c r="A11" s="149"/>
      <c r="B11" s="85"/>
      <c r="C11" s="85"/>
      <c r="D11" s="85"/>
      <c r="E11" s="149"/>
      <c r="F11" s="149"/>
      <c r="G11" s="67"/>
      <c r="H11" s="67"/>
      <c r="I11" s="352" t="s">
        <v>17</v>
      </c>
      <c r="J11" s="363"/>
      <c r="K11" s="363"/>
      <c r="L11" s="366"/>
      <c r="M11" s="110">
        <f>SUM(K8:K10)</f>
        <v>0</v>
      </c>
    </row>
    <row r="12" spans="1:13" ht="12.75" customHeight="1">
      <c r="A12" s="149"/>
      <c r="B12" s="86"/>
      <c r="C12" s="85"/>
      <c r="D12" s="85"/>
      <c r="E12" s="149"/>
      <c r="F12" s="149"/>
      <c r="G12" s="67"/>
      <c r="H12" s="67"/>
      <c r="I12" s="352" t="s">
        <v>18</v>
      </c>
      <c r="J12" s="363"/>
      <c r="K12" s="363"/>
      <c r="L12" s="366"/>
      <c r="M12" s="110">
        <f>SUM(L8:L10)</f>
        <v>0</v>
      </c>
    </row>
    <row r="13" spans="1:13" ht="12.75" customHeight="1">
      <c r="A13" s="149"/>
      <c r="B13" s="86" t="s">
        <v>67</v>
      </c>
      <c r="C13" s="85"/>
      <c r="D13" s="85"/>
      <c r="E13" s="149"/>
      <c r="F13" s="149"/>
      <c r="G13" s="67"/>
      <c r="H13" s="67"/>
      <c r="I13" s="352" t="s">
        <v>20</v>
      </c>
      <c r="J13" s="363"/>
      <c r="K13" s="363"/>
      <c r="L13" s="366"/>
      <c r="M13" s="71">
        <f>M11+M12</f>
        <v>0</v>
      </c>
    </row>
    <row r="14" spans="1:13" ht="12.75">
      <c r="A14" s="64"/>
      <c r="B14" s="66"/>
      <c r="C14" s="66"/>
      <c r="D14" s="66"/>
      <c r="E14" s="67"/>
      <c r="F14" s="67"/>
      <c r="G14" s="67"/>
      <c r="H14" s="67"/>
      <c r="I14" s="67"/>
      <c r="J14" s="67"/>
      <c r="K14" s="67"/>
      <c r="L14" s="67"/>
      <c r="M14" s="67"/>
    </row>
  </sheetData>
  <sheetProtection/>
  <mergeCells count="4">
    <mergeCell ref="B8:M8"/>
    <mergeCell ref="I11:L11"/>
    <mergeCell ref="I12:L12"/>
    <mergeCell ref="I13:L13"/>
  </mergeCells>
  <printOptions/>
  <pageMargins left="0.75" right="0.75" top="1" bottom="1" header="0.5" footer="0.5"/>
  <pageSetup horizontalDpi="600" verticalDpi="600" orientation="landscape" paperSize="9" scale="85" r:id="rId1"/>
</worksheet>
</file>

<file path=xl/worksheets/sheet61.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56"/>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187</v>
      </c>
      <c r="C4" s="86" t="s">
        <v>263</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 r="A8" s="130">
        <v>1</v>
      </c>
      <c r="B8" s="82" t="s">
        <v>263</v>
      </c>
      <c r="C8" s="82"/>
      <c r="D8" s="82"/>
      <c r="E8" s="130" t="s">
        <v>57</v>
      </c>
      <c r="F8" s="130">
        <v>10</v>
      </c>
      <c r="G8" s="115"/>
      <c r="H8" s="78">
        <v>0.08</v>
      </c>
      <c r="I8" s="79">
        <f>G8*H8</f>
        <v>0</v>
      </c>
      <c r="J8" s="79">
        <f>G8+I8</f>
        <v>0</v>
      </c>
      <c r="K8" s="80">
        <f>F8*G8</f>
        <v>0</v>
      </c>
      <c r="L8" s="79">
        <f>K8*H8</f>
        <v>0</v>
      </c>
      <c r="M8" s="79">
        <f>K8+L8</f>
        <v>0</v>
      </c>
    </row>
    <row r="9" spans="1:13" ht="12.75" customHeight="1">
      <c r="A9" s="149"/>
      <c r="B9" s="85"/>
      <c r="C9" s="85"/>
      <c r="D9" s="85"/>
      <c r="E9" s="149"/>
      <c r="F9" s="149"/>
      <c r="G9" s="67"/>
      <c r="H9" s="67"/>
      <c r="I9" s="352" t="s">
        <v>17</v>
      </c>
      <c r="J9" s="363"/>
      <c r="K9" s="363"/>
      <c r="L9" s="366"/>
      <c r="M9" s="110">
        <f>K8</f>
        <v>0</v>
      </c>
    </row>
    <row r="10" spans="1:13" ht="12.75" customHeight="1">
      <c r="A10" s="149"/>
      <c r="B10" s="86"/>
      <c r="C10" s="85"/>
      <c r="D10" s="85"/>
      <c r="E10" s="149"/>
      <c r="F10" s="149"/>
      <c r="G10" s="67"/>
      <c r="H10" s="67"/>
      <c r="I10" s="352" t="s">
        <v>18</v>
      </c>
      <c r="J10" s="363"/>
      <c r="K10" s="363"/>
      <c r="L10" s="366"/>
      <c r="M10" s="110">
        <f>L8</f>
        <v>0</v>
      </c>
    </row>
    <row r="11" spans="1:13" ht="12.75" customHeight="1">
      <c r="A11" s="149"/>
      <c r="B11" s="86" t="s">
        <v>67</v>
      </c>
      <c r="C11" s="85"/>
      <c r="D11" s="85"/>
      <c r="E11" s="149"/>
      <c r="F11" s="149"/>
      <c r="G11" s="67"/>
      <c r="H11" s="67"/>
      <c r="I11" s="352" t="s">
        <v>20</v>
      </c>
      <c r="J11" s="363"/>
      <c r="K11" s="363"/>
      <c r="L11" s="366"/>
      <c r="M11" s="71">
        <f>M9+M10</f>
        <v>0</v>
      </c>
    </row>
  </sheetData>
  <sheetProtection/>
  <mergeCells count="3">
    <mergeCell ref="I11:L11"/>
    <mergeCell ref="I9:L9"/>
    <mergeCell ref="I10:L10"/>
  </mergeCells>
  <printOptions/>
  <pageMargins left="0.75" right="0.75" top="1" bottom="1" header="0.5" footer="0.5"/>
  <pageSetup horizontalDpi="600" verticalDpi="600" orientation="landscape" paperSize="9" scale="85" r:id="rId1"/>
</worksheet>
</file>

<file path=xl/worksheets/sheet62.xml><?xml version="1.0" encoding="utf-8"?>
<worksheet xmlns="http://schemas.openxmlformats.org/spreadsheetml/2006/main" xmlns:r="http://schemas.openxmlformats.org/officeDocument/2006/relationships">
  <dimension ref="A1:M12"/>
  <sheetViews>
    <sheetView zoomScalePageLayoutView="0" workbookViewId="0" topLeftCell="A1">
      <selection activeCell="A14" sqref="A14:IV25"/>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524</v>
      </c>
      <c r="C4" s="86" t="s">
        <v>357</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51">
      <c r="A8" s="130">
        <v>1</v>
      </c>
      <c r="B8" s="138" t="s">
        <v>358</v>
      </c>
      <c r="C8" s="130"/>
      <c r="D8" s="130"/>
      <c r="E8" s="130" t="s">
        <v>16</v>
      </c>
      <c r="F8" s="130">
        <v>1</v>
      </c>
      <c r="G8" s="108"/>
      <c r="H8" s="78">
        <v>0.08</v>
      </c>
      <c r="I8" s="79">
        <f>G8*H8</f>
        <v>0</v>
      </c>
      <c r="J8" s="79">
        <f>G8+I8</f>
        <v>0</v>
      </c>
      <c r="K8" s="80">
        <f>F8*G8</f>
        <v>0</v>
      </c>
      <c r="L8" s="79">
        <f>K8*H8</f>
        <v>0</v>
      </c>
      <c r="M8" s="79">
        <f>K8+L8</f>
        <v>0</v>
      </c>
    </row>
    <row r="9" spans="1:13" ht="51">
      <c r="A9" s="130">
        <v>2</v>
      </c>
      <c r="B9" s="82" t="s">
        <v>359</v>
      </c>
      <c r="C9" s="82"/>
      <c r="D9" s="82"/>
      <c r="E9" s="130" t="s">
        <v>71</v>
      </c>
      <c r="F9" s="130">
        <v>2</v>
      </c>
      <c r="G9" s="83"/>
      <c r="H9" s="78">
        <v>0.08</v>
      </c>
      <c r="I9" s="79">
        <f>G9*H9</f>
        <v>0</v>
      </c>
      <c r="J9" s="79">
        <f>G9+I9</f>
        <v>0</v>
      </c>
      <c r="K9" s="80">
        <f>F9*G9</f>
        <v>0</v>
      </c>
      <c r="L9" s="79">
        <f>K9*H9</f>
        <v>0</v>
      </c>
      <c r="M9" s="79">
        <f>K9+L9</f>
        <v>0</v>
      </c>
    </row>
    <row r="10" spans="1:13" ht="12.75" customHeight="1">
      <c r="A10" s="149"/>
      <c r="B10" s="85"/>
      <c r="C10" s="85"/>
      <c r="D10" s="85"/>
      <c r="E10" s="149"/>
      <c r="F10" s="149"/>
      <c r="G10" s="67"/>
      <c r="H10" s="67"/>
      <c r="I10" s="352" t="s">
        <v>17</v>
      </c>
      <c r="J10" s="363"/>
      <c r="K10" s="363"/>
      <c r="L10" s="366"/>
      <c r="M10" s="110">
        <f>SUM(K8:K9)</f>
        <v>0</v>
      </c>
    </row>
    <row r="11" spans="1:13" ht="12.75" customHeight="1">
      <c r="A11" s="149"/>
      <c r="B11" s="86"/>
      <c r="C11" s="85"/>
      <c r="D11" s="85"/>
      <c r="E11" s="149"/>
      <c r="F11" s="149"/>
      <c r="G11" s="67"/>
      <c r="H11" s="67"/>
      <c r="I11" s="352" t="s">
        <v>18</v>
      </c>
      <c r="J11" s="363"/>
      <c r="K11" s="363"/>
      <c r="L11" s="366"/>
      <c r="M11" s="110">
        <f>SUM(L8:L9)</f>
        <v>0</v>
      </c>
    </row>
    <row r="12" spans="1:13" ht="12.75" customHeight="1">
      <c r="A12" s="149"/>
      <c r="B12" s="86" t="s">
        <v>67</v>
      </c>
      <c r="C12" s="85"/>
      <c r="D12" s="85"/>
      <c r="E12" s="149"/>
      <c r="F12" s="149"/>
      <c r="G12" s="67"/>
      <c r="H12" s="67"/>
      <c r="I12" s="352" t="s">
        <v>20</v>
      </c>
      <c r="J12" s="363"/>
      <c r="K12" s="363"/>
      <c r="L12" s="366"/>
      <c r="M12" s="71">
        <f>M10+M11</f>
        <v>0</v>
      </c>
    </row>
  </sheetData>
  <sheetProtection/>
  <mergeCells count="3">
    <mergeCell ref="I10:L10"/>
    <mergeCell ref="I11:L11"/>
    <mergeCell ref="I12:L12"/>
  </mergeCells>
  <printOptions/>
  <pageMargins left="0.75" right="0.75" top="1" bottom="1" header="0.5" footer="0.5"/>
  <pageSetup horizontalDpi="600" verticalDpi="600" orientation="landscape" paperSize="9" scale="85" r:id="rId1"/>
</worksheet>
</file>

<file path=xl/worksheets/sheet63.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33"/>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192</v>
      </c>
      <c r="C4" s="86" t="s">
        <v>265</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 r="A8" s="130">
        <v>1</v>
      </c>
      <c r="B8" s="82" t="s">
        <v>265</v>
      </c>
      <c r="C8" s="82"/>
      <c r="D8" s="82"/>
      <c r="E8" s="130" t="s">
        <v>57</v>
      </c>
      <c r="F8" s="130">
        <v>4</v>
      </c>
      <c r="G8" s="115"/>
      <c r="H8" s="78">
        <v>0.08</v>
      </c>
      <c r="I8" s="79">
        <f>G8*H8</f>
        <v>0</v>
      </c>
      <c r="J8" s="79">
        <f>G8+I8</f>
        <v>0</v>
      </c>
      <c r="K8" s="80">
        <f>F8*G8</f>
        <v>0</v>
      </c>
      <c r="L8" s="79">
        <f>K8*H8</f>
        <v>0</v>
      </c>
      <c r="M8" s="79">
        <f>K8+L8</f>
        <v>0</v>
      </c>
    </row>
    <row r="9" spans="1:13" ht="12.75" customHeight="1">
      <c r="A9" s="149"/>
      <c r="B9" s="85"/>
      <c r="C9" s="85"/>
      <c r="D9" s="85"/>
      <c r="E9" s="149"/>
      <c r="F9" s="149"/>
      <c r="G9" s="67"/>
      <c r="H9" s="67"/>
      <c r="I9" s="352" t="s">
        <v>17</v>
      </c>
      <c r="J9" s="363"/>
      <c r="K9" s="363"/>
      <c r="L9" s="366"/>
      <c r="M9" s="110">
        <f>SUM(K8:K8)</f>
        <v>0</v>
      </c>
    </row>
    <row r="10" spans="1:13" ht="12.75" customHeight="1">
      <c r="A10" s="149"/>
      <c r="B10" s="86"/>
      <c r="C10" s="85"/>
      <c r="D10" s="85"/>
      <c r="E10" s="149"/>
      <c r="F10" s="149"/>
      <c r="G10" s="67"/>
      <c r="H10" s="67"/>
      <c r="I10" s="352" t="s">
        <v>18</v>
      </c>
      <c r="J10" s="363"/>
      <c r="K10" s="363"/>
      <c r="L10" s="366"/>
      <c r="M10" s="110">
        <f>SUM(L8:L8)</f>
        <v>0</v>
      </c>
    </row>
    <row r="11" spans="1:13" ht="12.75" customHeight="1">
      <c r="A11" s="149"/>
      <c r="B11" s="86" t="s">
        <v>67</v>
      </c>
      <c r="C11" s="85"/>
      <c r="D11" s="85"/>
      <c r="E11" s="149"/>
      <c r="F11" s="149"/>
      <c r="G11" s="67"/>
      <c r="H11" s="67"/>
      <c r="I11" s="352" t="s">
        <v>280</v>
      </c>
      <c r="J11" s="363"/>
      <c r="K11" s="363"/>
      <c r="L11" s="366"/>
      <c r="M11" s="71">
        <f>M9+M10</f>
        <v>0</v>
      </c>
    </row>
  </sheetData>
  <sheetProtection/>
  <mergeCells count="3">
    <mergeCell ref="I10:L10"/>
    <mergeCell ref="I11:L11"/>
    <mergeCell ref="I9:L9"/>
  </mergeCells>
  <printOptions/>
  <pageMargins left="0.75" right="0.75" top="1" bottom="1" header="0.5" footer="0.5"/>
  <pageSetup horizontalDpi="600" verticalDpi="600" orientation="landscape" paperSize="9" scale="85" r:id="rId1"/>
</worksheet>
</file>

<file path=xl/worksheets/sheet64.xml><?xml version="1.0" encoding="utf-8"?>
<worksheet xmlns="http://schemas.openxmlformats.org/spreadsheetml/2006/main" xmlns:r="http://schemas.openxmlformats.org/officeDocument/2006/relationships">
  <dimension ref="A1:M13"/>
  <sheetViews>
    <sheetView zoomScalePageLayoutView="0" workbookViewId="0" topLeftCell="A1">
      <selection activeCell="A15" sqref="A15:IV31"/>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1.140625" style="42" customWidth="1"/>
    <col min="13" max="13" width="13.140625" style="42" customWidth="1"/>
    <col min="14" max="14" width="9.140625" style="40" customWidth="1"/>
    <col min="15" max="15" width="11.57421875" style="40" bestFit="1" customWidth="1"/>
    <col min="16"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196</v>
      </c>
      <c r="C4" s="86" t="s">
        <v>360</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74">
        <v>1</v>
      </c>
      <c r="B7" s="74">
        <v>2</v>
      </c>
      <c r="C7" s="130">
        <v>3</v>
      </c>
      <c r="D7" s="130">
        <v>4</v>
      </c>
      <c r="E7" s="130">
        <v>5</v>
      </c>
      <c r="F7" s="130">
        <v>6</v>
      </c>
      <c r="G7" s="130">
        <v>7</v>
      </c>
      <c r="H7" s="130">
        <v>8</v>
      </c>
      <c r="I7" s="172">
        <v>9</v>
      </c>
      <c r="J7" s="130">
        <v>10</v>
      </c>
      <c r="K7" s="130">
        <v>11</v>
      </c>
      <c r="L7" s="130">
        <v>12</v>
      </c>
      <c r="M7" s="130">
        <v>13</v>
      </c>
    </row>
    <row r="8" spans="1:13" ht="25.5">
      <c r="A8" s="141">
        <v>1</v>
      </c>
      <c r="B8" s="156" t="s">
        <v>361</v>
      </c>
      <c r="C8" s="81"/>
      <c r="D8" s="82"/>
      <c r="E8" s="130" t="s">
        <v>57</v>
      </c>
      <c r="F8" s="130">
        <v>5</v>
      </c>
      <c r="G8" s="115"/>
      <c r="H8" s="78">
        <v>0.08</v>
      </c>
      <c r="I8" s="79">
        <f>G8*H8</f>
        <v>0</v>
      </c>
      <c r="J8" s="79">
        <f>G8+I8</f>
        <v>0</v>
      </c>
      <c r="K8" s="80">
        <f>F8*G8</f>
        <v>0</v>
      </c>
      <c r="L8" s="79">
        <f>K8*H8</f>
        <v>0</v>
      </c>
      <c r="M8" s="79">
        <f>K8+L8</f>
        <v>0</v>
      </c>
    </row>
    <row r="9" spans="1:13" ht="25.5">
      <c r="A9" s="141">
        <v>2</v>
      </c>
      <c r="B9" s="156" t="s">
        <v>362</v>
      </c>
      <c r="C9" s="81"/>
      <c r="D9" s="82"/>
      <c r="E9" s="130" t="s">
        <v>57</v>
      </c>
      <c r="F9" s="130">
        <v>5</v>
      </c>
      <c r="G9" s="115"/>
      <c r="H9" s="78">
        <v>0.08</v>
      </c>
      <c r="I9" s="79">
        <f>G9*H9</f>
        <v>0</v>
      </c>
      <c r="J9" s="79">
        <f>G9+I9</f>
        <v>0</v>
      </c>
      <c r="K9" s="80">
        <f>F9*G9</f>
        <v>0</v>
      </c>
      <c r="L9" s="79">
        <f>K9*H9</f>
        <v>0</v>
      </c>
      <c r="M9" s="79">
        <f>K9+L9</f>
        <v>0</v>
      </c>
    </row>
    <row r="10" spans="1:13" ht="25.5">
      <c r="A10" s="141">
        <v>3</v>
      </c>
      <c r="B10" s="156" t="s">
        <v>363</v>
      </c>
      <c r="C10" s="81"/>
      <c r="D10" s="82"/>
      <c r="E10" s="130" t="s">
        <v>57</v>
      </c>
      <c r="F10" s="130">
        <v>10</v>
      </c>
      <c r="G10" s="115"/>
      <c r="H10" s="78">
        <v>0.08</v>
      </c>
      <c r="I10" s="79">
        <f>G10*H10</f>
        <v>0</v>
      </c>
      <c r="J10" s="79">
        <f>G10+I10</f>
        <v>0</v>
      </c>
      <c r="K10" s="80">
        <f>F10*G10</f>
        <v>0</v>
      </c>
      <c r="L10" s="79">
        <f>K10*H10</f>
        <v>0</v>
      </c>
      <c r="M10" s="79">
        <f>K10+L10</f>
        <v>0</v>
      </c>
    </row>
    <row r="11" spans="1:13" ht="12.75" customHeight="1">
      <c r="A11" s="149"/>
      <c r="B11" s="85"/>
      <c r="C11" s="85"/>
      <c r="D11" s="85"/>
      <c r="E11" s="149"/>
      <c r="F11" s="149"/>
      <c r="G11" s="67"/>
      <c r="H11" s="67"/>
      <c r="I11" s="352" t="s">
        <v>17</v>
      </c>
      <c r="J11" s="363"/>
      <c r="K11" s="363"/>
      <c r="L11" s="366"/>
      <c r="M11" s="109">
        <f>SUM(K8:K10)</f>
        <v>0</v>
      </c>
    </row>
    <row r="12" spans="1:13" ht="12.75" customHeight="1">
      <c r="A12" s="149"/>
      <c r="B12" s="86"/>
      <c r="C12" s="85"/>
      <c r="D12" s="85"/>
      <c r="E12" s="149"/>
      <c r="F12" s="149"/>
      <c r="G12" s="67"/>
      <c r="H12" s="67"/>
      <c r="I12" s="352" t="s">
        <v>18</v>
      </c>
      <c r="J12" s="363"/>
      <c r="K12" s="363"/>
      <c r="L12" s="366"/>
      <c r="M12" s="110">
        <f>SUM(L8:L10)</f>
        <v>0</v>
      </c>
    </row>
    <row r="13" spans="1:13" ht="12.75" customHeight="1">
      <c r="A13" s="149"/>
      <c r="B13" s="86" t="s">
        <v>67</v>
      </c>
      <c r="C13" s="85"/>
      <c r="D13" s="85"/>
      <c r="E13" s="149"/>
      <c r="F13" s="149"/>
      <c r="G13" s="67"/>
      <c r="H13" s="67"/>
      <c r="I13" s="352" t="s">
        <v>280</v>
      </c>
      <c r="J13" s="363"/>
      <c r="K13" s="363"/>
      <c r="L13" s="366"/>
      <c r="M13" s="71">
        <f>M11+M12</f>
        <v>0</v>
      </c>
    </row>
  </sheetData>
  <sheetProtection/>
  <mergeCells count="3">
    <mergeCell ref="I11:L11"/>
    <mergeCell ref="I12:L12"/>
    <mergeCell ref="I13:L13"/>
  </mergeCells>
  <printOptions/>
  <pageMargins left="0.75" right="0.75" top="1" bottom="1" header="0.5" footer="0.5"/>
  <pageSetup horizontalDpi="600" verticalDpi="600" orientation="landscape" paperSize="9" scale="85" r:id="rId1"/>
</worksheet>
</file>

<file path=xl/worksheets/sheet65.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33"/>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197</v>
      </c>
      <c r="C4" s="86" t="s">
        <v>266</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 r="A8" s="130">
        <v>1</v>
      </c>
      <c r="B8" s="82" t="s">
        <v>266</v>
      </c>
      <c r="C8" s="82"/>
      <c r="D8" s="82"/>
      <c r="E8" s="130" t="s">
        <v>71</v>
      </c>
      <c r="F8" s="130">
        <v>3</v>
      </c>
      <c r="G8" s="115"/>
      <c r="H8" s="78">
        <v>0.08</v>
      </c>
      <c r="I8" s="79">
        <f>G8*H8</f>
        <v>0</v>
      </c>
      <c r="J8" s="79">
        <f>G8+I8</f>
        <v>0</v>
      </c>
      <c r="K8" s="80">
        <f>F8*G8</f>
        <v>0</v>
      </c>
      <c r="L8" s="79">
        <f>K8*H8</f>
        <v>0</v>
      </c>
      <c r="M8" s="79">
        <f>K8+L8</f>
        <v>0</v>
      </c>
    </row>
    <row r="9" spans="1:13" ht="12.75" customHeight="1">
      <c r="A9" s="149"/>
      <c r="B9" s="85"/>
      <c r="C9" s="85"/>
      <c r="D9" s="85"/>
      <c r="E9" s="149"/>
      <c r="F9" s="149"/>
      <c r="G9" s="67"/>
      <c r="H9" s="67"/>
      <c r="I9" s="352" t="s">
        <v>17</v>
      </c>
      <c r="J9" s="363"/>
      <c r="K9" s="363"/>
      <c r="L9" s="366"/>
      <c r="M9" s="110">
        <f>K8</f>
        <v>0</v>
      </c>
    </row>
    <row r="10" spans="1:13" ht="12.75" customHeight="1">
      <c r="A10" s="149"/>
      <c r="B10" s="86"/>
      <c r="C10" s="85"/>
      <c r="D10" s="85"/>
      <c r="E10" s="149"/>
      <c r="F10" s="149"/>
      <c r="G10" s="67"/>
      <c r="H10" s="67"/>
      <c r="I10" s="352" t="s">
        <v>18</v>
      </c>
      <c r="J10" s="363"/>
      <c r="K10" s="363"/>
      <c r="L10" s="366"/>
      <c r="M10" s="110">
        <f>L8</f>
        <v>0</v>
      </c>
    </row>
    <row r="11" spans="1:13" ht="12.75" customHeight="1">
      <c r="A11" s="149"/>
      <c r="B11" s="86" t="s">
        <v>67</v>
      </c>
      <c r="C11" s="85"/>
      <c r="D11" s="85"/>
      <c r="E11" s="149"/>
      <c r="F11" s="149"/>
      <c r="G11" s="67"/>
      <c r="H11" s="67"/>
      <c r="I11" s="352" t="s">
        <v>280</v>
      </c>
      <c r="J11" s="363"/>
      <c r="K11" s="363"/>
      <c r="L11" s="366"/>
      <c r="M11" s="71">
        <f>M8</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66.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31"/>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0.851562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149"/>
      <c r="B4" s="86" t="s">
        <v>203</v>
      </c>
      <c r="C4" s="86" t="s">
        <v>267</v>
      </c>
      <c r="D4" s="85"/>
      <c r="E4" s="149"/>
      <c r="F4" s="149"/>
      <c r="G4" s="67"/>
      <c r="H4" s="67"/>
      <c r="I4" s="149"/>
      <c r="J4" s="149"/>
      <c r="K4" s="149"/>
      <c r="L4" s="149"/>
      <c r="M4" s="201"/>
    </row>
    <row r="5" spans="1:13" ht="12.75">
      <c r="A5" s="149"/>
      <c r="B5" s="86"/>
      <c r="C5" s="86"/>
      <c r="D5" s="85"/>
      <c r="E5" s="149"/>
      <c r="F5" s="149"/>
      <c r="G5" s="67"/>
      <c r="H5" s="67"/>
      <c r="I5" s="149"/>
      <c r="J5" s="149"/>
      <c r="K5" s="149"/>
      <c r="L5" s="149"/>
      <c r="M5" s="201"/>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 r="A8" s="130">
        <v>1</v>
      </c>
      <c r="B8" s="82" t="s">
        <v>268</v>
      </c>
      <c r="C8" s="82"/>
      <c r="D8" s="82"/>
      <c r="E8" s="130" t="s">
        <v>57</v>
      </c>
      <c r="F8" s="130">
        <v>200</v>
      </c>
      <c r="G8" s="115"/>
      <c r="H8" s="78">
        <v>0.08</v>
      </c>
      <c r="I8" s="79">
        <f>G8*H8</f>
        <v>0</v>
      </c>
      <c r="J8" s="79">
        <f>G8+I8</f>
        <v>0</v>
      </c>
      <c r="K8" s="80">
        <f>F8*G8</f>
        <v>0</v>
      </c>
      <c r="L8" s="79">
        <f>K8*H8</f>
        <v>0</v>
      </c>
      <c r="M8" s="79">
        <f>K8+L8</f>
        <v>0</v>
      </c>
    </row>
    <row r="9" spans="1:13" ht="12.75" customHeight="1">
      <c r="A9" s="149"/>
      <c r="B9" s="85"/>
      <c r="C9" s="85"/>
      <c r="D9" s="85"/>
      <c r="E9" s="149"/>
      <c r="F9" s="149"/>
      <c r="G9" s="67"/>
      <c r="H9" s="67"/>
      <c r="I9" s="352" t="s">
        <v>17</v>
      </c>
      <c r="J9" s="363"/>
      <c r="K9" s="363"/>
      <c r="L9" s="366"/>
      <c r="M9" s="110">
        <f>SUM(K8:K8)</f>
        <v>0</v>
      </c>
    </row>
    <row r="10" spans="1:13" ht="12.75" customHeight="1">
      <c r="A10" s="149"/>
      <c r="B10" s="86"/>
      <c r="C10" s="85"/>
      <c r="D10" s="85"/>
      <c r="E10" s="149"/>
      <c r="F10" s="149"/>
      <c r="G10" s="67"/>
      <c r="H10" s="67"/>
      <c r="I10" s="352" t="s">
        <v>18</v>
      </c>
      <c r="J10" s="363"/>
      <c r="K10" s="363"/>
      <c r="L10" s="366"/>
      <c r="M10" s="110">
        <f>SUM(L8:L8)</f>
        <v>0</v>
      </c>
    </row>
    <row r="11" spans="1:13" ht="12.75" customHeight="1">
      <c r="A11" s="149"/>
      <c r="B11" s="86" t="s">
        <v>67</v>
      </c>
      <c r="C11" s="85"/>
      <c r="D11" s="85"/>
      <c r="E11" s="149"/>
      <c r="F11" s="149"/>
      <c r="G11" s="67"/>
      <c r="H11" s="67"/>
      <c r="I11" s="352" t="s">
        <v>20</v>
      </c>
      <c r="J11" s="363"/>
      <c r="K11" s="363"/>
      <c r="L11" s="366"/>
      <c r="M11" s="71">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67.xml><?xml version="1.0" encoding="utf-8"?>
<worksheet xmlns="http://schemas.openxmlformats.org/spreadsheetml/2006/main" xmlns:r="http://schemas.openxmlformats.org/officeDocument/2006/relationships">
  <dimension ref="A1:M12"/>
  <sheetViews>
    <sheetView zoomScalePageLayoutView="0" workbookViewId="0" topLeftCell="A1">
      <selection activeCell="A14" sqref="A14:IV36"/>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208</v>
      </c>
      <c r="C4" s="86" t="s">
        <v>274</v>
      </c>
      <c r="D4" s="66"/>
      <c r="E4" s="67"/>
      <c r="F4" s="67"/>
      <c r="G4" s="67"/>
      <c r="H4" s="67"/>
      <c r="I4" s="67"/>
      <c r="J4" s="67"/>
      <c r="K4" s="67"/>
      <c r="L4" s="67"/>
      <c r="M4" s="67"/>
    </row>
    <row r="5" spans="1:13" ht="12.75">
      <c r="A5" s="64"/>
      <c r="B5" s="86"/>
      <c r="C5" s="86"/>
      <c r="D5" s="66"/>
      <c r="E5" s="67"/>
      <c r="F5" s="67"/>
      <c r="G5" s="67"/>
      <c r="H5" s="67"/>
      <c r="I5" s="67"/>
      <c r="J5" s="67"/>
      <c r="K5" s="67"/>
      <c r="L5" s="67"/>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ustomHeight="1">
      <c r="A8" s="371" t="s">
        <v>275</v>
      </c>
      <c r="B8" s="390"/>
      <c r="C8" s="390"/>
      <c r="D8" s="390"/>
      <c r="E8" s="390"/>
      <c r="F8" s="390"/>
      <c r="G8" s="390"/>
      <c r="H8" s="390"/>
      <c r="I8" s="390"/>
      <c r="J8" s="390"/>
      <c r="K8" s="390"/>
      <c r="L8" s="390"/>
      <c r="M8" s="394"/>
    </row>
    <row r="9" spans="1:13" ht="12.75">
      <c r="A9" s="130">
        <v>1</v>
      </c>
      <c r="B9" s="82" t="s">
        <v>274</v>
      </c>
      <c r="C9" s="82"/>
      <c r="D9" s="82"/>
      <c r="E9" s="130" t="s">
        <v>57</v>
      </c>
      <c r="F9" s="130">
        <v>20</v>
      </c>
      <c r="G9" s="115"/>
      <c r="H9" s="78">
        <v>0.08</v>
      </c>
      <c r="I9" s="79">
        <f>G9*H9</f>
        <v>0</v>
      </c>
      <c r="J9" s="79">
        <f>G9+I9</f>
        <v>0</v>
      </c>
      <c r="K9" s="80">
        <f>F9*G9</f>
        <v>0</v>
      </c>
      <c r="L9" s="79">
        <f>K9*H9</f>
        <v>0</v>
      </c>
      <c r="M9" s="79">
        <f>K9+L9</f>
        <v>0</v>
      </c>
    </row>
    <row r="10" spans="1:13" ht="12.75" customHeight="1">
      <c r="A10" s="149"/>
      <c r="B10" s="85"/>
      <c r="C10" s="85"/>
      <c r="D10" s="85"/>
      <c r="E10" s="149"/>
      <c r="F10" s="149"/>
      <c r="G10" s="67"/>
      <c r="H10" s="67"/>
      <c r="I10" s="352" t="s">
        <v>17</v>
      </c>
      <c r="J10" s="363"/>
      <c r="K10" s="363"/>
      <c r="L10" s="366"/>
      <c r="M10" s="110">
        <f>SUM(K9:K9)</f>
        <v>0</v>
      </c>
    </row>
    <row r="11" spans="1:13" ht="12.75" customHeight="1">
      <c r="A11" s="149"/>
      <c r="B11" s="86"/>
      <c r="C11" s="85"/>
      <c r="D11" s="85"/>
      <c r="E11" s="149"/>
      <c r="F11" s="149"/>
      <c r="G11" s="67"/>
      <c r="H11" s="67"/>
      <c r="I11" s="352" t="s">
        <v>18</v>
      </c>
      <c r="J11" s="363"/>
      <c r="K11" s="363"/>
      <c r="L11" s="366"/>
      <c r="M11" s="110">
        <f>SUM(L9:L9)</f>
        <v>0</v>
      </c>
    </row>
    <row r="12" spans="1:13" ht="12.75" customHeight="1">
      <c r="A12" s="149"/>
      <c r="B12" s="86" t="s">
        <v>67</v>
      </c>
      <c r="C12" s="85"/>
      <c r="D12" s="85"/>
      <c r="E12" s="149"/>
      <c r="F12" s="149"/>
      <c r="G12" s="67"/>
      <c r="H12" s="67"/>
      <c r="I12" s="352" t="s">
        <v>280</v>
      </c>
      <c r="J12" s="363"/>
      <c r="K12" s="363"/>
      <c r="L12" s="366"/>
      <c r="M12" s="71">
        <f>M10+M11</f>
        <v>0</v>
      </c>
    </row>
  </sheetData>
  <sheetProtection/>
  <mergeCells count="4">
    <mergeCell ref="I12:L12"/>
    <mergeCell ref="A8:M8"/>
    <mergeCell ref="I10:L10"/>
    <mergeCell ref="I11:L11"/>
  </mergeCells>
  <printOptions/>
  <pageMargins left="0.75" right="0.75" top="1" bottom="1" header="0.5" footer="0.5"/>
  <pageSetup horizontalDpi="600" verticalDpi="600" orientation="landscape" paperSize="9" scale="85" r:id="rId1"/>
</worksheet>
</file>

<file path=xl/worksheets/sheet68.xml><?xml version="1.0" encoding="utf-8"?>
<worksheet xmlns="http://schemas.openxmlformats.org/spreadsheetml/2006/main" xmlns:r="http://schemas.openxmlformats.org/officeDocument/2006/relationships">
  <dimension ref="A1:M12"/>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11.71093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8" customHeight="1">
      <c r="A4" s="64"/>
      <c r="B4" s="86" t="s">
        <v>217</v>
      </c>
      <c r="C4" s="86" t="s">
        <v>276</v>
      </c>
      <c r="D4" s="66"/>
      <c r="E4" s="67"/>
      <c r="F4" s="67"/>
      <c r="G4" s="67"/>
      <c r="H4" s="67"/>
      <c r="I4" s="67"/>
      <c r="J4" s="67"/>
      <c r="K4" s="67"/>
      <c r="L4" s="100"/>
      <c r="M4" s="67"/>
    </row>
    <row r="5" spans="1:13" ht="18" customHeight="1">
      <c r="A5" s="64"/>
      <c r="B5" s="86"/>
      <c r="C5" s="86"/>
      <c r="D5" s="66"/>
      <c r="E5" s="67"/>
      <c r="F5" s="67"/>
      <c r="G5" s="67"/>
      <c r="H5" s="67"/>
      <c r="I5" s="67"/>
      <c r="J5" s="67"/>
      <c r="K5" s="67"/>
      <c r="L5" s="100"/>
      <c r="M5" s="67"/>
    </row>
    <row r="6" spans="1:13" ht="38.25">
      <c r="A6" s="140" t="s">
        <v>3</v>
      </c>
      <c r="B6" s="140" t="s">
        <v>4</v>
      </c>
      <c r="C6" s="140" t="s">
        <v>5</v>
      </c>
      <c r="D6" s="140" t="s">
        <v>63</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ustomHeight="1">
      <c r="A8" s="371" t="s">
        <v>281</v>
      </c>
      <c r="B8" s="390"/>
      <c r="C8" s="390"/>
      <c r="D8" s="390"/>
      <c r="E8" s="390"/>
      <c r="F8" s="390"/>
      <c r="G8" s="390"/>
      <c r="H8" s="390"/>
      <c r="I8" s="390"/>
      <c r="J8" s="390"/>
      <c r="K8" s="390"/>
      <c r="L8" s="390"/>
      <c r="M8" s="394"/>
    </row>
    <row r="9" spans="1:13" ht="12.75">
      <c r="A9" s="130">
        <v>1</v>
      </c>
      <c r="B9" s="138" t="s">
        <v>295</v>
      </c>
      <c r="C9" s="130"/>
      <c r="D9" s="130"/>
      <c r="E9" s="130" t="s">
        <v>57</v>
      </c>
      <c r="F9" s="130">
        <v>20</v>
      </c>
      <c r="G9" s="130"/>
      <c r="H9" s="78">
        <v>0.08</v>
      </c>
      <c r="I9" s="79">
        <f>G9*H9</f>
        <v>0</v>
      </c>
      <c r="J9" s="79">
        <f>G9+I9</f>
        <v>0</v>
      </c>
      <c r="K9" s="80">
        <f>F9*G9</f>
        <v>0</v>
      </c>
      <c r="L9" s="79">
        <f>K9*H9</f>
        <v>0</v>
      </c>
      <c r="M9" s="79">
        <f>K9+L9</f>
        <v>0</v>
      </c>
    </row>
    <row r="10" spans="1:13" ht="12.75" customHeight="1">
      <c r="A10" s="149"/>
      <c r="B10" s="85"/>
      <c r="C10" s="85"/>
      <c r="D10" s="85"/>
      <c r="E10" s="149"/>
      <c r="F10" s="149"/>
      <c r="G10" s="100"/>
      <c r="H10" s="100"/>
      <c r="I10" s="383" t="s">
        <v>17</v>
      </c>
      <c r="J10" s="393"/>
      <c r="K10" s="393"/>
      <c r="L10" s="412"/>
      <c r="M10" s="118">
        <f>SUM(K9:K9)</f>
        <v>0</v>
      </c>
    </row>
    <row r="11" spans="1:13" ht="12.75" customHeight="1">
      <c r="A11" s="149"/>
      <c r="B11" s="86"/>
      <c r="C11" s="85"/>
      <c r="D11" s="85"/>
      <c r="E11" s="149"/>
      <c r="F11" s="149"/>
      <c r="G11" s="100"/>
      <c r="H11" s="100"/>
      <c r="I11" s="383" t="s">
        <v>18</v>
      </c>
      <c r="J11" s="393"/>
      <c r="K11" s="393"/>
      <c r="L11" s="412"/>
      <c r="M11" s="118">
        <f>SUM(L9:L9)</f>
        <v>0</v>
      </c>
    </row>
    <row r="12" spans="1:13" ht="12.75" customHeight="1">
      <c r="A12" s="149"/>
      <c r="B12" s="86" t="s">
        <v>67</v>
      </c>
      <c r="C12" s="85"/>
      <c r="D12" s="85"/>
      <c r="E12" s="149"/>
      <c r="F12" s="149"/>
      <c r="G12" s="100"/>
      <c r="H12" s="100"/>
      <c r="I12" s="383" t="s">
        <v>20</v>
      </c>
      <c r="J12" s="393"/>
      <c r="K12" s="393"/>
      <c r="L12" s="412"/>
      <c r="M12" s="108">
        <f>M10+M11</f>
        <v>0</v>
      </c>
    </row>
  </sheetData>
  <sheetProtection/>
  <mergeCells count="4">
    <mergeCell ref="I10:L10"/>
    <mergeCell ref="I11:L11"/>
    <mergeCell ref="I12:L12"/>
    <mergeCell ref="A8:M8"/>
  </mergeCells>
  <printOptions/>
  <pageMargins left="0.75" right="0.75" top="1" bottom="1" header="0.5" footer="0.5"/>
  <pageSetup horizontalDpi="600" verticalDpi="600" orientation="landscape" paperSize="9" scale="85" r:id="rId1"/>
</worksheet>
</file>

<file path=xl/worksheets/sheet69.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222</v>
      </c>
      <c r="C4" s="66" t="s">
        <v>364</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140" t="s">
        <v>3</v>
      </c>
      <c r="B6" s="140" t="s">
        <v>4</v>
      </c>
      <c r="C6" s="140" t="s">
        <v>5</v>
      </c>
      <c r="D6" s="140" t="s">
        <v>6</v>
      </c>
      <c r="E6" s="140" t="s">
        <v>22</v>
      </c>
      <c r="F6" s="140" t="s">
        <v>8</v>
      </c>
      <c r="G6" s="69" t="s">
        <v>9</v>
      </c>
      <c r="H6" s="140" t="s">
        <v>10</v>
      </c>
      <c r="I6" s="140" t="s">
        <v>11</v>
      </c>
      <c r="J6" s="140" t="s">
        <v>12</v>
      </c>
      <c r="K6" s="140" t="s">
        <v>13</v>
      </c>
      <c r="L6" s="140" t="s">
        <v>14</v>
      </c>
      <c r="M6" s="140" t="s">
        <v>15</v>
      </c>
    </row>
    <row r="7" spans="1:13" ht="12.75" customHeight="1">
      <c r="A7" s="383" t="s">
        <v>365</v>
      </c>
      <c r="B7" s="393"/>
      <c r="C7" s="393"/>
      <c r="D7" s="393"/>
      <c r="E7" s="393"/>
      <c r="F7" s="393"/>
      <c r="G7" s="393"/>
      <c r="H7" s="393"/>
      <c r="I7" s="393"/>
      <c r="J7" s="393"/>
      <c r="K7" s="393"/>
      <c r="L7" s="393"/>
      <c r="M7" s="412"/>
    </row>
    <row r="8" spans="1:13" ht="12.75">
      <c r="A8" s="140">
        <v>1</v>
      </c>
      <c r="B8" s="138" t="s">
        <v>366</v>
      </c>
      <c r="C8" s="140"/>
      <c r="D8" s="140"/>
      <c r="E8" s="130" t="s">
        <v>16</v>
      </c>
      <c r="F8" s="148">
        <v>100</v>
      </c>
      <c r="G8" s="115"/>
      <c r="H8" s="78">
        <v>0.23</v>
      </c>
      <c r="I8" s="79">
        <f>G8*H8</f>
        <v>0</v>
      </c>
      <c r="J8" s="79">
        <f>G8+I8</f>
        <v>0</v>
      </c>
      <c r="K8" s="80">
        <f>F8*G8</f>
        <v>0</v>
      </c>
      <c r="L8" s="79">
        <f>K8*H8</f>
        <v>0</v>
      </c>
      <c r="M8" s="79">
        <f>K8+L8</f>
        <v>0</v>
      </c>
    </row>
    <row r="9" spans="1:13" ht="12.75">
      <c r="A9" s="130">
        <v>2</v>
      </c>
      <c r="B9" s="82" t="s">
        <v>367</v>
      </c>
      <c r="C9" s="82"/>
      <c r="D9" s="82"/>
      <c r="E9" s="130" t="s">
        <v>16</v>
      </c>
      <c r="F9" s="148">
        <v>1000</v>
      </c>
      <c r="G9" s="115"/>
      <c r="H9" s="78">
        <v>0.23</v>
      </c>
      <c r="I9" s="79">
        <f>G9*H9</f>
        <v>0</v>
      </c>
      <c r="J9" s="79">
        <f>G9+I9</f>
        <v>0</v>
      </c>
      <c r="K9" s="80">
        <f>F9*G9</f>
        <v>0</v>
      </c>
      <c r="L9" s="79">
        <f>K9*H9</f>
        <v>0</v>
      </c>
      <c r="M9" s="79">
        <f>K9+L9</f>
        <v>0</v>
      </c>
    </row>
    <row r="10" spans="1:13" ht="12.75" customHeight="1">
      <c r="A10" s="149"/>
      <c r="B10" s="85"/>
      <c r="C10" s="85"/>
      <c r="D10" s="85"/>
      <c r="E10" s="149"/>
      <c r="F10" s="149"/>
      <c r="G10" s="67"/>
      <c r="H10" s="67"/>
      <c r="I10" s="383" t="s">
        <v>17</v>
      </c>
      <c r="J10" s="393"/>
      <c r="K10" s="393"/>
      <c r="L10" s="412"/>
      <c r="M10" s="110">
        <f>SUM(K8:K9)</f>
        <v>0</v>
      </c>
    </row>
    <row r="11" spans="1:13" ht="12.75" customHeight="1">
      <c r="A11" s="149"/>
      <c r="B11" s="85"/>
      <c r="C11" s="85"/>
      <c r="D11" s="85"/>
      <c r="E11" s="149"/>
      <c r="F11" s="149"/>
      <c r="G11" s="202"/>
      <c r="H11" s="67"/>
      <c r="I11" s="383" t="s">
        <v>18</v>
      </c>
      <c r="J11" s="393"/>
      <c r="K11" s="393"/>
      <c r="L11" s="412"/>
      <c r="M11" s="110">
        <f>SUM(L8:L9)</f>
        <v>0</v>
      </c>
    </row>
    <row r="12" spans="1:13" ht="12.75" customHeight="1">
      <c r="A12" s="149"/>
      <c r="B12" s="86" t="s">
        <v>19</v>
      </c>
      <c r="C12" s="85"/>
      <c r="D12" s="85"/>
      <c r="E12" s="149"/>
      <c r="F12" s="149"/>
      <c r="G12" s="202"/>
      <c r="H12" s="67"/>
      <c r="I12" s="383" t="s">
        <v>280</v>
      </c>
      <c r="J12" s="393"/>
      <c r="K12" s="393"/>
      <c r="L12" s="412"/>
      <c r="M12" s="71">
        <f>M10+M11</f>
        <v>0</v>
      </c>
    </row>
  </sheetData>
  <sheetProtection/>
  <mergeCells count="4">
    <mergeCell ref="I11:L11"/>
    <mergeCell ref="I12:L12"/>
    <mergeCell ref="A7:M7"/>
    <mergeCell ref="I10:L10"/>
  </mergeCells>
  <printOptions/>
  <pageMargins left="0.75" right="0.75" top="1" bottom="1" header="0.5" footer="0.5"/>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M13"/>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1:13" s="18" customFormat="1" ht="12.75">
      <c r="A2" s="33"/>
      <c r="B2" s="32" t="s">
        <v>389</v>
      </c>
      <c r="E2" s="31"/>
      <c r="F2" s="31"/>
      <c r="G2" s="31"/>
      <c r="H2" s="31"/>
      <c r="I2" s="31"/>
      <c r="J2" s="31"/>
      <c r="K2" s="31"/>
      <c r="L2" s="72" t="s">
        <v>0</v>
      </c>
      <c r="M2" s="31"/>
    </row>
    <row r="3" spans="1:13" s="18" customFormat="1" ht="12.75">
      <c r="A3" s="33"/>
      <c r="B3" s="32"/>
      <c r="E3" s="31"/>
      <c r="F3" s="31"/>
      <c r="G3" s="31"/>
      <c r="H3" s="31"/>
      <c r="I3" s="31"/>
      <c r="J3" s="31"/>
      <c r="K3" s="31"/>
      <c r="L3" s="72"/>
      <c r="M3" s="31"/>
    </row>
    <row r="4" spans="1:13" ht="12.75">
      <c r="A4" s="64"/>
      <c r="B4" s="86" t="s">
        <v>529</v>
      </c>
      <c r="C4" s="86" t="s">
        <v>78</v>
      </c>
      <c r="D4" s="66"/>
      <c r="E4" s="66"/>
      <c r="F4" s="66"/>
      <c r="G4" s="66"/>
      <c r="H4" s="66"/>
      <c r="I4" s="66"/>
      <c r="J4" s="66"/>
      <c r="K4" s="66"/>
      <c r="L4" s="66"/>
      <c r="M4" s="67"/>
    </row>
    <row r="5" spans="1:13" ht="12.75">
      <c r="A5" s="64"/>
      <c r="B5" s="86"/>
      <c r="C5" s="86"/>
      <c r="D5" s="66"/>
      <c r="E5" s="66"/>
      <c r="F5" s="66"/>
      <c r="G5" s="66"/>
      <c r="H5" s="66"/>
      <c r="I5" s="66"/>
      <c r="J5" s="66"/>
      <c r="K5" s="66"/>
      <c r="L5" s="66"/>
      <c r="M5" s="67"/>
    </row>
    <row r="6" spans="1:13" ht="38.25">
      <c r="A6" s="68" t="s">
        <v>3</v>
      </c>
      <c r="B6" s="68" t="s">
        <v>4</v>
      </c>
      <c r="C6" s="68" t="s">
        <v>5</v>
      </c>
      <c r="D6" s="68" t="s">
        <v>63</v>
      </c>
      <c r="E6" s="68" t="s">
        <v>7</v>
      </c>
      <c r="F6" s="68" t="s">
        <v>8</v>
      </c>
      <c r="G6" s="69" t="s">
        <v>9</v>
      </c>
      <c r="H6" s="68" t="s">
        <v>10</v>
      </c>
      <c r="I6" s="68" t="s">
        <v>11</v>
      </c>
      <c r="J6" s="68" t="s">
        <v>12</v>
      </c>
      <c r="K6" s="68" t="s">
        <v>13</v>
      </c>
      <c r="L6" s="68" t="s">
        <v>14</v>
      </c>
      <c r="M6" s="68" t="s">
        <v>15</v>
      </c>
    </row>
    <row r="7" spans="1:13" ht="12.75">
      <c r="A7" s="73">
        <v>1</v>
      </c>
      <c r="B7" s="73">
        <v>2</v>
      </c>
      <c r="C7" s="73">
        <v>3</v>
      </c>
      <c r="D7" s="73">
        <v>4</v>
      </c>
      <c r="E7" s="73">
        <v>5</v>
      </c>
      <c r="F7" s="73">
        <v>6</v>
      </c>
      <c r="G7" s="73">
        <v>7</v>
      </c>
      <c r="H7" s="73">
        <v>8</v>
      </c>
      <c r="I7" s="75">
        <v>9</v>
      </c>
      <c r="J7" s="73">
        <v>10</v>
      </c>
      <c r="K7" s="73">
        <v>11</v>
      </c>
      <c r="L7" s="73">
        <v>12</v>
      </c>
      <c r="M7" s="73">
        <v>13</v>
      </c>
    </row>
    <row r="8" spans="1:13" ht="12.75">
      <c r="A8" s="73">
        <v>1</v>
      </c>
      <c r="B8" s="95" t="s">
        <v>289</v>
      </c>
      <c r="C8" s="73"/>
      <c r="D8" s="73"/>
      <c r="E8" s="73" t="s">
        <v>79</v>
      </c>
      <c r="F8" s="73">
        <v>200</v>
      </c>
      <c r="G8" s="79"/>
      <c r="H8" s="78">
        <v>0.08</v>
      </c>
      <c r="I8" s="106">
        <f>G8*H8</f>
        <v>0</v>
      </c>
      <c r="J8" s="79">
        <f>G8+I8</f>
        <v>0</v>
      </c>
      <c r="K8" s="80">
        <f>F8*G8</f>
        <v>0</v>
      </c>
      <c r="L8" s="79">
        <f>K8*H8</f>
        <v>0</v>
      </c>
      <c r="M8" s="79">
        <f>K8+L8</f>
        <v>0</v>
      </c>
    </row>
    <row r="9" spans="1:13" ht="12.75">
      <c r="A9" s="73">
        <v>2</v>
      </c>
      <c r="B9" s="95" t="s">
        <v>290</v>
      </c>
      <c r="C9" s="73"/>
      <c r="D9" s="73"/>
      <c r="E9" s="73" t="s">
        <v>388</v>
      </c>
      <c r="F9" s="73">
        <v>100</v>
      </c>
      <c r="G9" s="79"/>
      <c r="H9" s="78">
        <v>0.08</v>
      </c>
      <c r="I9" s="79">
        <f>G9*H9</f>
        <v>0</v>
      </c>
      <c r="J9" s="79">
        <f>G9+I9</f>
        <v>0</v>
      </c>
      <c r="K9" s="80">
        <f>F9*G9</f>
        <v>0</v>
      </c>
      <c r="L9" s="79">
        <f>K9*H9</f>
        <v>0</v>
      </c>
      <c r="M9" s="79">
        <f>K9+L9</f>
        <v>0</v>
      </c>
    </row>
    <row r="10" spans="1:13" ht="12.75">
      <c r="A10" s="73">
        <v>3</v>
      </c>
      <c r="B10" s="95" t="s">
        <v>81</v>
      </c>
      <c r="C10" s="73"/>
      <c r="D10" s="73"/>
      <c r="E10" s="73" t="s">
        <v>388</v>
      </c>
      <c r="F10" s="73">
        <v>300</v>
      </c>
      <c r="G10" s="79"/>
      <c r="H10" s="78">
        <v>0.08</v>
      </c>
      <c r="I10" s="79">
        <f>G10*H10</f>
        <v>0</v>
      </c>
      <c r="J10" s="79">
        <f>G10+I10</f>
        <v>0</v>
      </c>
      <c r="K10" s="80">
        <f>F10*G10</f>
        <v>0</v>
      </c>
      <c r="L10" s="79">
        <f>K10*H10</f>
        <v>0</v>
      </c>
      <c r="M10" s="79">
        <f>K10+L10</f>
        <v>0</v>
      </c>
    </row>
    <row r="11" spans="1:13" ht="12.75">
      <c r="A11" s="98"/>
      <c r="B11" s="99"/>
      <c r="C11" s="99"/>
      <c r="D11" s="99"/>
      <c r="E11" s="100"/>
      <c r="F11" s="100"/>
      <c r="G11" s="101"/>
      <c r="H11" s="100"/>
      <c r="I11" s="360" t="s">
        <v>17</v>
      </c>
      <c r="J11" s="361"/>
      <c r="K11" s="361"/>
      <c r="L11" s="362"/>
      <c r="M11" s="107">
        <f>K8+K9+K10</f>
        <v>0</v>
      </c>
    </row>
    <row r="12" spans="1:13" ht="12.75">
      <c r="A12" s="98"/>
      <c r="B12" s="86"/>
      <c r="C12" s="99"/>
      <c r="D12" s="99"/>
      <c r="E12" s="100"/>
      <c r="F12" s="100"/>
      <c r="G12" s="100"/>
      <c r="H12" s="100"/>
      <c r="I12" s="352" t="s">
        <v>18</v>
      </c>
      <c r="J12" s="363"/>
      <c r="K12" s="363"/>
      <c r="L12" s="364"/>
      <c r="M12" s="80">
        <f>L8+L9+L10</f>
        <v>0</v>
      </c>
    </row>
    <row r="13" spans="1:13" ht="12.75">
      <c r="A13" s="98"/>
      <c r="B13" s="86" t="s">
        <v>67</v>
      </c>
      <c r="C13" s="99"/>
      <c r="D13" s="99"/>
      <c r="E13" s="100"/>
      <c r="F13" s="100"/>
      <c r="G13" s="100"/>
      <c r="H13" s="100"/>
      <c r="I13" s="352" t="s">
        <v>20</v>
      </c>
      <c r="J13" s="354"/>
      <c r="K13" s="354"/>
      <c r="L13" s="365"/>
      <c r="M13" s="88">
        <f>M11+M12</f>
        <v>0</v>
      </c>
    </row>
  </sheetData>
  <sheetProtection/>
  <mergeCells count="3">
    <mergeCell ref="I11:L11"/>
    <mergeCell ref="I12:L12"/>
    <mergeCell ref="I13:L13"/>
  </mergeCells>
  <printOptions/>
  <pageMargins left="0.75" right="0.75" top="1" bottom="1" header="0.5" footer="0.5"/>
  <pageSetup horizontalDpi="600" verticalDpi="600" orientation="landscape" paperSize="9" scale="87" r:id="rId1"/>
</worksheet>
</file>

<file path=xl/worksheets/sheet70.xml><?xml version="1.0" encoding="utf-8"?>
<worksheet xmlns="http://schemas.openxmlformats.org/spreadsheetml/2006/main" xmlns:r="http://schemas.openxmlformats.org/officeDocument/2006/relationships">
  <dimension ref="A1:M15"/>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224</v>
      </c>
      <c r="C4" s="66" t="s">
        <v>368</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140" t="s">
        <v>3</v>
      </c>
      <c r="B6" s="140" t="s">
        <v>4</v>
      </c>
      <c r="C6" s="140" t="s">
        <v>5</v>
      </c>
      <c r="D6" s="140" t="s">
        <v>6</v>
      </c>
      <c r="E6" s="140" t="s">
        <v>22</v>
      </c>
      <c r="F6" s="140" t="s">
        <v>8</v>
      </c>
      <c r="G6" s="69" t="s">
        <v>9</v>
      </c>
      <c r="H6" s="140" t="s">
        <v>10</v>
      </c>
      <c r="I6" s="140" t="s">
        <v>11</v>
      </c>
      <c r="J6" s="140" t="s">
        <v>12</v>
      </c>
      <c r="K6" s="140" t="s">
        <v>13</v>
      </c>
      <c r="L6" s="140" t="s">
        <v>14</v>
      </c>
      <c r="M6" s="140" t="s">
        <v>15</v>
      </c>
    </row>
    <row r="7" spans="1:13" ht="12.75" customHeight="1">
      <c r="A7" s="140"/>
      <c r="B7" s="383" t="s">
        <v>369</v>
      </c>
      <c r="C7" s="393"/>
      <c r="D7" s="393"/>
      <c r="E7" s="393"/>
      <c r="F7" s="393"/>
      <c r="G7" s="393"/>
      <c r="H7" s="393"/>
      <c r="I7" s="393"/>
      <c r="J7" s="393"/>
      <c r="K7" s="393"/>
      <c r="L7" s="393"/>
      <c r="M7" s="412"/>
    </row>
    <row r="8" spans="1:13" ht="12.75">
      <c r="A8" s="203">
        <v>1</v>
      </c>
      <c r="B8" s="82" t="s">
        <v>370</v>
      </c>
      <c r="C8" s="82"/>
      <c r="D8" s="82"/>
      <c r="E8" s="204" t="s">
        <v>16</v>
      </c>
      <c r="F8" s="204">
        <v>60</v>
      </c>
      <c r="G8" s="115"/>
      <c r="H8" s="78">
        <v>0.08</v>
      </c>
      <c r="I8" s="79">
        <f>G8*H8</f>
        <v>0</v>
      </c>
      <c r="J8" s="79">
        <f>G8+I8</f>
        <v>0</v>
      </c>
      <c r="K8" s="80">
        <f>F8*G8</f>
        <v>0</v>
      </c>
      <c r="L8" s="79">
        <f>K8*H8</f>
        <v>0</v>
      </c>
      <c r="M8" s="79">
        <f>K8+L8</f>
        <v>0</v>
      </c>
    </row>
    <row r="9" spans="1:13" ht="12.75">
      <c r="A9" s="203">
        <v>2</v>
      </c>
      <c r="B9" s="82" t="s">
        <v>370</v>
      </c>
      <c r="C9" s="82"/>
      <c r="D9" s="82"/>
      <c r="E9" s="204" t="s">
        <v>16</v>
      </c>
      <c r="F9" s="204">
        <v>60</v>
      </c>
      <c r="G9" s="115"/>
      <c r="H9" s="78">
        <v>0.08</v>
      </c>
      <c r="I9" s="79">
        <f>G9*H9</f>
        <v>0</v>
      </c>
      <c r="J9" s="79">
        <f>G9+I9</f>
        <v>0</v>
      </c>
      <c r="K9" s="80">
        <f>F9*G9</f>
        <v>0</v>
      </c>
      <c r="L9" s="79">
        <f>K9*H9</f>
        <v>0</v>
      </c>
      <c r="M9" s="79">
        <f>K9+L9</f>
        <v>0</v>
      </c>
    </row>
    <row r="10" spans="1:13" ht="12.75">
      <c r="A10" s="203">
        <v>3</v>
      </c>
      <c r="B10" s="82" t="s">
        <v>371</v>
      </c>
      <c r="C10" s="82"/>
      <c r="D10" s="82"/>
      <c r="E10" s="204" t="s">
        <v>16</v>
      </c>
      <c r="F10" s="204">
        <v>5</v>
      </c>
      <c r="G10" s="115"/>
      <c r="H10" s="78">
        <v>0.08</v>
      </c>
      <c r="I10" s="79">
        <f>G10*H10</f>
        <v>0</v>
      </c>
      <c r="J10" s="79">
        <f>G10+I10</f>
        <v>0</v>
      </c>
      <c r="K10" s="80">
        <f>F10*G10</f>
        <v>0</v>
      </c>
      <c r="L10" s="79">
        <f>K10*H10</f>
        <v>0</v>
      </c>
      <c r="M10" s="79">
        <f>K10+L10</f>
        <v>0</v>
      </c>
    </row>
    <row r="11" spans="1:13" ht="12.75">
      <c r="A11" s="203">
        <v>4</v>
      </c>
      <c r="B11" s="82" t="s">
        <v>371</v>
      </c>
      <c r="C11" s="82"/>
      <c r="D11" s="82"/>
      <c r="E11" s="204" t="s">
        <v>16</v>
      </c>
      <c r="F11" s="204">
        <v>5</v>
      </c>
      <c r="G11" s="115"/>
      <c r="H11" s="78">
        <v>0.08</v>
      </c>
      <c r="I11" s="79">
        <f>G11*H11</f>
        <v>0</v>
      </c>
      <c r="J11" s="79">
        <f>G11+I11</f>
        <v>0</v>
      </c>
      <c r="K11" s="80">
        <f>F11*G11</f>
        <v>0</v>
      </c>
      <c r="L11" s="79">
        <f>K11*H11</f>
        <v>0</v>
      </c>
      <c r="M11" s="79">
        <f>K11+L11</f>
        <v>0</v>
      </c>
    </row>
    <row r="12" spans="1:13" ht="12.75">
      <c r="A12" s="203">
        <v>5</v>
      </c>
      <c r="B12" s="82" t="s">
        <v>370</v>
      </c>
      <c r="C12" s="82"/>
      <c r="D12" s="82"/>
      <c r="E12" s="204" t="s">
        <v>16</v>
      </c>
      <c r="F12" s="204">
        <v>60</v>
      </c>
      <c r="G12" s="115"/>
      <c r="H12" s="78">
        <v>0.08</v>
      </c>
      <c r="I12" s="79">
        <f>G12*H12</f>
        <v>0</v>
      </c>
      <c r="J12" s="79">
        <f>G12+I12</f>
        <v>0</v>
      </c>
      <c r="K12" s="80">
        <f>F12*G12</f>
        <v>0</v>
      </c>
      <c r="L12" s="79">
        <f>K12*H12</f>
        <v>0</v>
      </c>
      <c r="M12" s="79">
        <f>K12+L12</f>
        <v>0</v>
      </c>
    </row>
    <row r="13" spans="1:13" ht="12.75" customHeight="1">
      <c r="A13" s="66"/>
      <c r="B13" s="66"/>
      <c r="C13" s="66"/>
      <c r="D13" s="66"/>
      <c r="E13" s="67"/>
      <c r="F13" s="67"/>
      <c r="G13" s="67"/>
      <c r="H13" s="67"/>
      <c r="I13" s="383" t="s">
        <v>17</v>
      </c>
      <c r="J13" s="393"/>
      <c r="K13" s="393"/>
      <c r="L13" s="412"/>
      <c r="M13" s="118">
        <f>SUM(K8:K12)</f>
        <v>0</v>
      </c>
    </row>
    <row r="14" spans="1:13" ht="12.75" customHeight="1">
      <c r="A14" s="64"/>
      <c r="B14" s="66"/>
      <c r="C14" s="66"/>
      <c r="D14" s="66"/>
      <c r="E14" s="67"/>
      <c r="F14" s="67"/>
      <c r="G14" s="67"/>
      <c r="H14" s="67"/>
      <c r="I14" s="383" t="s">
        <v>18</v>
      </c>
      <c r="J14" s="393"/>
      <c r="K14" s="393"/>
      <c r="L14" s="412"/>
      <c r="M14" s="118">
        <f>SUM(L8:L12)</f>
        <v>0</v>
      </c>
    </row>
    <row r="15" spans="1:13" ht="12.75" customHeight="1">
      <c r="A15" s="64"/>
      <c r="B15" s="86" t="s">
        <v>19</v>
      </c>
      <c r="C15" s="66"/>
      <c r="D15" s="66"/>
      <c r="E15" s="67"/>
      <c r="F15" s="67"/>
      <c r="G15" s="67"/>
      <c r="H15" s="67"/>
      <c r="I15" s="383" t="s">
        <v>20</v>
      </c>
      <c r="J15" s="393"/>
      <c r="K15" s="393"/>
      <c r="L15" s="412"/>
      <c r="M15" s="108">
        <f>M13+M14</f>
        <v>0</v>
      </c>
    </row>
  </sheetData>
  <sheetProtection/>
  <mergeCells count="4">
    <mergeCell ref="I13:L13"/>
    <mergeCell ref="I14:L14"/>
    <mergeCell ref="I15:L15"/>
    <mergeCell ref="B7:M7"/>
  </mergeCells>
  <printOptions/>
  <pageMargins left="0.75" right="0.75" top="1" bottom="1" header="0.5" footer="0.5"/>
  <pageSetup horizontalDpi="600" verticalDpi="600" orientation="landscape" paperSize="9" scale="85" r:id="rId1"/>
</worksheet>
</file>

<file path=xl/worksheets/sheet71.xml><?xml version="1.0" encoding="utf-8"?>
<worksheet xmlns="http://schemas.openxmlformats.org/spreadsheetml/2006/main" xmlns:r="http://schemas.openxmlformats.org/officeDocument/2006/relationships">
  <dimension ref="A1:M11"/>
  <sheetViews>
    <sheetView zoomScalePageLayoutView="0" workbookViewId="0" topLeftCell="A1">
      <selection activeCell="F29" sqref="F29"/>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228</v>
      </c>
      <c r="C4" s="66" t="s">
        <v>372</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140" t="s">
        <v>3</v>
      </c>
      <c r="B6" s="140" t="s">
        <v>4</v>
      </c>
      <c r="C6" s="140" t="s">
        <v>5</v>
      </c>
      <c r="D6" s="140" t="s">
        <v>6</v>
      </c>
      <c r="E6" s="140" t="s">
        <v>7</v>
      </c>
      <c r="F6" s="140" t="s">
        <v>8</v>
      </c>
      <c r="G6" s="69" t="s">
        <v>9</v>
      </c>
      <c r="H6" s="140" t="s">
        <v>10</v>
      </c>
      <c r="I6" s="140" t="s">
        <v>11</v>
      </c>
      <c r="J6" s="140" t="s">
        <v>12</v>
      </c>
      <c r="K6" s="140" t="s">
        <v>13</v>
      </c>
      <c r="L6" s="140" t="s">
        <v>14</v>
      </c>
      <c r="M6" s="140" t="s">
        <v>15</v>
      </c>
    </row>
    <row r="7" spans="1:13" ht="12.75" customHeight="1">
      <c r="A7" s="371" t="s">
        <v>373</v>
      </c>
      <c r="B7" s="390"/>
      <c r="C7" s="390"/>
      <c r="D7" s="390"/>
      <c r="E7" s="390"/>
      <c r="F7" s="390"/>
      <c r="G7" s="390"/>
      <c r="H7" s="390"/>
      <c r="I7" s="390"/>
      <c r="J7" s="390"/>
      <c r="K7" s="390"/>
      <c r="L7" s="390"/>
      <c r="M7" s="394"/>
    </row>
    <row r="8" spans="1:13" ht="12.75">
      <c r="A8" s="126">
        <v>1</v>
      </c>
      <c r="B8" s="82" t="s">
        <v>374</v>
      </c>
      <c r="C8" s="81"/>
      <c r="D8" s="82"/>
      <c r="E8" s="130" t="s">
        <v>16</v>
      </c>
      <c r="F8" s="130">
        <v>2</v>
      </c>
      <c r="G8" s="115"/>
      <c r="H8" s="78">
        <v>0.08</v>
      </c>
      <c r="I8" s="79">
        <f>G8*H8</f>
        <v>0</v>
      </c>
      <c r="J8" s="79">
        <f>G8+I8</f>
        <v>0</v>
      </c>
      <c r="K8" s="80">
        <f>F8*G8</f>
        <v>0</v>
      </c>
      <c r="L8" s="79">
        <f>K8*H8</f>
        <v>0</v>
      </c>
      <c r="M8" s="79">
        <f>K8+L8</f>
        <v>0</v>
      </c>
    </row>
    <row r="9" spans="1:13" ht="12.75" customHeight="1">
      <c r="A9" s="149"/>
      <c r="B9" s="129"/>
      <c r="C9" s="129"/>
      <c r="D9" s="129"/>
      <c r="E9" s="124"/>
      <c r="F9" s="67"/>
      <c r="G9" s="67"/>
      <c r="H9" s="67"/>
      <c r="I9" s="383" t="s">
        <v>17</v>
      </c>
      <c r="J9" s="393"/>
      <c r="K9" s="393"/>
      <c r="L9" s="412"/>
      <c r="M9" s="110">
        <f>K8</f>
        <v>0</v>
      </c>
    </row>
    <row r="10" spans="1:13" ht="12.75" customHeight="1">
      <c r="A10" s="64"/>
      <c r="B10" s="66"/>
      <c r="C10" s="66"/>
      <c r="D10" s="66"/>
      <c r="E10" s="67"/>
      <c r="F10" s="67"/>
      <c r="G10" s="67"/>
      <c r="H10" s="67"/>
      <c r="I10" s="383" t="s">
        <v>18</v>
      </c>
      <c r="J10" s="393"/>
      <c r="K10" s="393"/>
      <c r="L10" s="412"/>
      <c r="M10" s="110">
        <f>L8</f>
        <v>0</v>
      </c>
    </row>
    <row r="11" spans="1:13" ht="12.75" customHeight="1">
      <c r="A11" s="64"/>
      <c r="B11" s="86" t="s">
        <v>19</v>
      </c>
      <c r="C11" s="66"/>
      <c r="D11" s="66"/>
      <c r="E11" s="67"/>
      <c r="F11" s="67"/>
      <c r="G11" s="67"/>
      <c r="H11" s="67"/>
      <c r="I11" s="383" t="s">
        <v>20</v>
      </c>
      <c r="J11" s="393"/>
      <c r="K11" s="393"/>
      <c r="L11" s="412"/>
      <c r="M11" s="71">
        <f>M9+M10</f>
        <v>0</v>
      </c>
    </row>
  </sheetData>
  <sheetProtection/>
  <mergeCells count="4">
    <mergeCell ref="I10:L10"/>
    <mergeCell ref="I11:L11"/>
    <mergeCell ref="A7:M7"/>
    <mergeCell ref="I9:L9"/>
  </mergeCells>
  <printOptions/>
  <pageMargins left="0.75" right="0.75" top="1" bottom="1" header="0.5" footer="0.5"/>
  <pageSetup horizontalDpi="600" verticalDpi="600" orientation="landscape" paperSize="9" scale="85" r:id="rId1"/>
</worksheet>
</file>

<file path=xl/worksheets/sheet72.xml><?xml version="1.0" encoding="utf-8"?>
<worksheet xmlns="http://schemas.openxmlformats.org/spreadsheetml/2006/main" xmlns:r="http://schemas.openxmlformats.org/officeDocument/2006/relationships">
  <dimension ref="A1:M12"/>
  <sheetViews>
    <sheetView zoomScalePageLayoutView="0" workbookViewId="0" topLeftCell="A1">
      <selection activeCell="J30" sqref="J30"/>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86"/>
      <c r="B4" s="86" t="s">
        <v>231</v>
      </c>
      <c r="C4" s="86" t="s">
        <v>375</v>
      </c>
      <c r="D4" s="86"/>
      <c r="E4" s="100"/>
      <c r="F4" s="100"/>
      <c r="G4" s="100"/>
      <c r="H4" s="149"/>
      <c r="I4" s="149"/>
      <c r="J4" s="149"/>
      <c r="K4" s="149"/>
      <c r="L4" s="149"/>
      <c r="M4" s="149"/>
    </row>
    <row r="5" spans="1:13" ht="12.75">
      <c r="A5" s="86"/>
      <c r="B5" s="86"/>
      <c r="C5" s="86"/>
      <c r="D5" s="86"/>
      <c r="E5" s="100"/>
      <c r="F5" s="100"/>
      <c r="G5" s="100"/>
      <c r="H5" s="149"/>
      <c r="I5" s="149"/>
      <c r="J5" s="149"/>
      <c r="K5" s="149"/>
      <c r="L5" s="149"/>
      <c r="M5" s="149"/>
    </row>
    <row r="6" spans="1:13" ht="38.25">
      <c r="A6" s="140" t="s">
        <v>3</v>
      </c>
      <c r="B6" s="140" t="s">
        <v>4</v>
      </c>
      <c r="C6" s="140" t="s">
        <v>5</v>
      </c>
      <c r="D6" s="140" t="s">
        <v>277</v>
      </c>
      <c r="E6" s="140" t="s">
        <v>7</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ustomHeight="1">
      <c r="A8" s="371" t="s">
        <v>46</v>
      </c>
      <c r="B8" s="390"/>
      <c r="C8" s="390"/>
      <c r="D8" s="390"/>
      <c r="E8" s="390"/>
      <c r="F8" s="390"/>
      <c r="G8" s="390"/>
      <c r="H8" s="390"/>
      <c r="I8" s="390"/>
      <c r="J8" s="390"/>
      <c r="K8" s="390"/>
      <c r="L8" s="390"/>
      <c r="M8" s="394"/>
    </row>
    <row r="9" spans="1:13" ht="12.75">
      <c r="A9" s="126">
        <v>1</v>
      </c>
      <c r="B9" s="82" t="s">
        <v>47</v>
      </c>
      <c r="C9" s="81"/>
      <c r="D9" s="82"/>
      <c r="E9" s="130" t="s">
        <v>16</v>
      </c>
      <c r="F9" s="130">
        <v>20</v>
      </c>
      <c r="G9" s="115"/>
      <c r="H9" s="78">
        <v>0.23</v>
      </c>
      <c r="I9" s="79">
        <f>G9*H9</f>
        <v>0</v>
      </c>
      <c r="J9" s="79">
        <f>G9+I9</f>
        <v>0</v>
      </c>
      <c r="K9" s="80">
        <f>F9*G9</f>
        <v>0</v>
      </c>
      <c r="L9" s="79">
        <f>K9*H9</f>
        <v>0</v>
      </c>
      <c r="M9" s="79">
        <f>K9+L9</f>
        <v>0</v>
      </c>
    </row>
    <row r="10" spans="1:13" ht="12.75" customHeight="1">
      <c r="A10" s="149"/>
      <c r="B10" s="129"/>
      <c r="C10" s="129"/>
      <c r="D10" s="129"/>
      <c r="E10" s="124"/>
      <c r="F10" s="100"/>
      <c r="G10" s="100"/>
      <c r="H10" s="100"/>
      <c r="I10" s="352" t="s">
        <v>17</v>
      </c>
      <c r="J10" s="363"/>
      <c r="K10" s="363"/>
      <c r="L10" s="366"/>
      <c r="M10" s="118">
        <f>K9</f>
        <v>0</v>
      </c>
    </row>
    <row r="11" spans="1:13" ht="12.75" customHeight="1">
      <c r="A11" s="98"/>
      <c r="B11" s="99"/>
      <c r="C11" s="99"/>
      <c r="D11" s="99"/>
      <c r="E11" s="100"/>
      <c r="F11" s="100"/>
      <c r="G11" s="100"/>
      <c r="H11" s="100"/>
      <c r="I11" s="352" t="s">
        <v>18</v>
      </c>
      <c r="J11" s="363"/>
      <c r="K11" s="363"/>
      <c r="L11" s="366"/>
      <c r="M11" s="118">
        <f>L9</f>
        <v>0</v>
      </c>
    </row>
    <row r="12" spans="1:13" ht="12.75" customHeight="1">
      <c r="A12" s="98"/>
      <c r="B12" s="86" t="s">
        <v>19</v>
      </c>
      <c r="C12" s="99"/>
      <c r="D12" s="99"/>
      <c r="E12" s="100"/>
      <c r="F12" s="100"/>
      <c r="G12" s="100"/>
      <c r="H12" s="100"/>
      <c r="I12" s="352" t="s">
        <v>20</v>
      </c>
      <c r="J12" s="363"/>
      <c r="K12" s="363"/>
      <c r="L12" s="366"/>
      <c r="M12" s="108">
        <f>M10+M11</f>
        <v>0</v>
      </c>
    </row>
  </sheetData>
  <sheetProtection/>
  <mergeCells count="4">
    <mergeCell ref="I10:L10"/>
    <mergeCell ref="I11:L11"/>
    <mergeCell ref="I12:L12"/>
    <mergeCell ref="A8:M8"/>
  </mergeCells>
  <printOptions/>
  <pageMargins left="0.75" right="0.75" top="1" bottom="1" header="0.5" footer="0.5"/>
  <pageSetup horizontalDpi="600" verticalDpi="600" orientation="landscape" paperSize="9" scale="85" r:id="rId1"/>
</worksheet>
</file>

<file path=xl/worksheets/sheet73.xml><?xml version="1.0" encoding="utf-8"?>
<worksheet xmlns="http://schemas.openxmlformats.org/spreadsheetml/2006/main" xmlns:r="http://schemas.openxmlformats.org/officeDocument/2006/relationships">
  <dimension ref="A1:M11"/>
  <sheetViews>
    <sheetView zoomScalePageLayoutView="0" workbookViewId="0" topLeftCell="A3">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525</v>
      </c>
      <c r="C4" s="66" t="s">
        <v>376</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140" t="s">
        <v>3</v>
      </c>
      <c r="B6" s="140" t="s">
        <v>4</v>
      </c>
      <c r="C6" s="140" t="s">
        <v>5</v>
      </c>
      <c r="D6" s="140" t="s">
        <v>6</v>
      </c>
      <c r="E6" s="140" t="s">
        <v>7</v>
      </c>
      <c r="F6" s="140" t="s">
        <v>8</v>
      </c>
      <c r="G6" s="69" t="s">
        <v>9</v>
      </c>
      <c r="H6" s="140" t="s">
        <v>10</v>
      </c>
      <c r="I6" s="140" t="s">
        <v>11</v>
      </c>
      <c r="J6" s="140" t="s">
        <v>12</v>
      </c>
      <c r="K6" s="140" t="s">
        <v>13</v>
      </c>
      <c r="L6" s="140" t="s">
        <v>14</v>
      </c>
      <c r="M6" s="140" t="s">
        <v>15</v>
      </c>
    </row>
    <row r="7" spans="1:13" ht="12.75" customHeight="1">
      <c r="A7" s="371" t="s">
        <v>377</v>
      </c>
      <c r="B7" s="390"/>
      <c r="C7" s="390"/>
      <c r="D7" s="390"/>
      <c r="E7" s="390"/>
      <c r="F7" s="390"/>
      <c r="G7" s="390"/>
      <c r="H7" s="390"/>
      <c r="I7" s="390"/>
      <c r="J7" s="390"/>
      <c r="K7" s="390"/>
      <c r="L7" s="390"/>
      <c r="M7" s="394"/>
    </row>
    <row r="8" spans="1:13" ht="25.5">
      <c r="A8" s="126">
        <v>1</v>
      </c>
      <c r="B8" s="82" t="s">
        <v>378</v>
      </c>
      <c r="C8" s="81"/>
      <c r="D8" s="82"/>
      <c r="E8" s="130" t="s">
        <v>16</v>
      </c>
      <c r="F8" s="130">
        <v>6</v>
      </c>
      <c r="G8" s="115"/>
      <c r="H8" s="78">
        <v>0.08</v>
      </c>
      <c r="I8" s="79">
        <f>G8*H8</f>
        <v>0</v>
      </c>
      <c r="J8" s="79">
        <f>G8+I8</f>
        <v>0</v>
      </c>
      <c r="K8" s="80">
        <f>F8*G8</f>
        <v>0</v>
      </c>
      <c r="L8" s="79">
        <f>K8*H8</f>
        <v>0</v>
      </c>
      <c r="M8" s="79">
        <f>K8+L8</f>
        <v>0</v>
      </c>
    </row>
    <row r="9" spans="1:13" ht="12.75" customHeight="1">
      <c r="A9" s="149"/>
      <c r="B9" s="129"/>
      <c r="C9" s="129"/>
      <c r="D9" s="129"/>
      <c r="E9" s="124"/>
      <c r="F9" s="67"/>
      <c r="G9" s="67"/>
      <c r="H9" s="67"/>
      <c r="I9" s="383" t="s">
        <v>17</v>
      </c>
      <c r="J9" s="393"/>
      <c r="K9" s="393"/>
      <c r="L9" s="412"/>
      <c r="M9" s="110">
        <f>K8</f>
        <v>0</v>
      </c>
    </row>
    <row r="10" spans="1:13" ht="12.75" customHeight="1">
      <c r="A10" s="64"/>
      <c r="B10" s="66"/>
      <c r="C10" s="66"/>
      <c r="D10" s="66"/>
      <c r="E10" s="67"/>
      <c r="F10" s="67"/>
      <c r="G10" s="67"/>
      <c r="H10" s="67"/>
      <c r="I10" s="383" t="s">
        <v>18</v>
      </c>
      <c r="J10" s="393"/>
      <c r="K10" s="393"/>
      <c r="L10" s="412"/>
      <c r="M10" s="110">
        <f>L8</f>
        <v>0</v>
      </c>
    </row>
    <row r="11" spans="1:13" ht="12.75" customHeight="1">
      <c r="A11" s="64"/>
      <c r="B11" s="86" t="s">
        <v>19</v>
      </c>
      <c r="C11" s="66"/>
      <c r="D11" s="66"/>
      <c r="E11" s="67"/>
      <c r="F11" s="67"/>
      <c r="G11" s="67"/>
      <c r="H11" s="67"/>
      <c r="I11" s="383" t="s">
        <v>20</v>
      </c>
      <c r="J11" s="393"/>
      <c r="K11" s="393"/>
      <c r="L11" s="412"/>
      <c r="M11" s="71">
        <f>M9+M10</f>
        <v>0</v>
      </c>
    </row>
  </sheetData>
  <sheetProtection/>
  <mergeCells count="4">
    <mergeCell ref="A7:M7"/>
    <mergeCell ref="I9:L9"/>
    <mergeCell ref="I10:L10"/>
    <mergeCell ref="I11:L11"/>
  </mergeCells>
  <printOptions/>
  <pageMargins left="0.75" right="0.75" top="1" bottom="1" header="0.5" footer="0.5"/>
  <pageSetup horizontalDpi="600" verticalDpi="600" orientation="landscape" paperSize="9" scale="85" r:id="rId1"/>
</worksheet>
</file>

<file path=xl/worksheets/sheet74.xml><?xml version="1.0" encoding="utf-8"?>
<worksheet xmlns="http://schemas.openxmlformats.org/spreadsheetml/2006/main" xmlns:r="http://schemas.openxmlformats.org/officeDocument/2006/relationships">
  <dimension ref="A1:M13"/>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526</v>
      </c>
      <c r="C4" s="66" t="s">
        <v>379</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140" t="s">
        <v>3</v>
      </c>
      <c r="B6" s="140" t="s">
        <v>4</v>
      </c>
      <c r="C6" s="140" t="s">
        <v>5</v>
      </c>
      <c r="D6" s="140" t="s">
        <v>6</v>
      </c>
      <c r="E6" s="140" t="s">
        <v>22</v>
      </c>
      <c r="F6" s="140" t="s">
        <v>8</v>
      </c>
      <c r="G6" s="69" t="s">
        <v>9</v>
      </c>
      <c r="H6" s="140" t="s">
        <v>10</v>
      </c>
      <c r="I6" s="140" t="s">
        <v>11</v>
      </c>
      <c r="J6" s="140" t="s">
        <v>12</v>
      </c>
      <c r="K6" s="140" t="s">
        <v>13</v>
      </c>
      <c r="L6" s="140" t="s">
        <v>14</v>
      </c>
      <c r="M6" s="140" t="s">
        <v>15</v>
      </c>
    </row>
    <row r="7" spans="1:13" ht="12.75" customHeight="1">
      <c r="A7" s="371" t="s">
        <v>380</v>
      </c>
      <c r="B7" s="390"/>
      <c r="C7" s="390"/>
      <c r="D7" s="390"/>
      <c r="E7" s="390"/>
      <c r="F7" s="390"/>
      <c r="G7" s="390"/>
      <c r="H7" s="390"/>
      <c r="I7" s="390"/>
      <c r="J7" s="390"/>
      <c r="K7" s="390"/>
      <c r="L7" s="390"/>
      <c r="M7" s="394"/>
    </row>
    <row r="8" spans="1:13" ht="12.75">
      <c r="A8" s="130">
        <v>1</v>
      </c>
      <c r="B8" s="82" t="s">
        <v>381</v>
      </c>
      <c r="C8" s="82"/>
      <c r="D8" s="82"/>
      <c r="E8" s="130" t="s">
        <v>16</v>
      </c>
      <c r="F8" s="130">
        <v>20</v>
      </c>
      <c r="G8" s="115"/>
      <c r="H8" s="78">
        <v>0.08</v>
      </c>
      <c r="I8" s="79">
        <f>G8*H8</f>
        <v>0</v>
      </c>
      <c r="J8" s="79">
        <f>G8+I8</f>
        <v>0</v>
      </c>
      <c r="K8" s="80">
        <f>F8*G8</f>
        <v>0</v>
      </c>
      <c r="L8" s="79">
        <f>K8*H8</f>
        <v>0</v>
      </c>
      <c r="M8" s="79">
        <f>K8+L8</f>
        <v>0</v>
      </c>
    </row>
    <row r="9" spans="1:13" ht="12.75">
      <c r="A9" s="130">
        <v>2</v>
      </c>
      <c r="B9" s="82" t="s">
        <v>382</v>
      </c>
      <c r="C9" s="82"/>
      <c r="D9" s="82"/>
      <c r="E9" s="130" t="s">
        <v>16</v>
      </c>
      <c r="F9" s="130">
        <v>20</v>
      </c>
      <c r="G9" s="115"/>
      <c r="H9" s="78">
        <v>0.08</v>
      </c>
      <c r="I9" s="79">
        <f>G9*H9</f>
        <v>0</v>
      </c>
      <c r="J9" s="79">
        <f>G9+I9</f>
        <v>0</v>
      </c>
      <c r="K9" s="80">
        <f>F9*G9</f>
        <v>0</v>
      </c>
      <c r="L9" s="79">
        <f>K9*H9</f>
        <v>0</v>
      </c>
      <c r="M9" s="79">
        <f>K9+L9</f>
        <v>0</v>
      </c>
    </row>
    <row r="10" spans="1:13" ht="12.75">
      <c r="A10" s="130">
        <v>3</v>
      </c>
      <c r="B10" s="82" t="s">
        <v>383</v>
      </c>
      <c r="C10" s="82"/>
      <c r="D10" s="82"/>
      <c r="E10" s="130" t="s">
        <v>16</v>
      </c>
      <c r="F10" s="130">
        <v>20</v>
      </c>
      <c r="G10" s="115"/>
      <c r="H10" s="78">
        <v>0.08</v>
      </c>
      <c r="I10" s="79">
        <f>G10*H10</f>
        <v>0</v>
      </c>
      <c r="J10" s="79">
        <f>G10+I10</f>
        <v>0</v>
      </c>
      <c r="K10" s="80">
        <f>F10*G10</f>
        <v>0</v>
      </c>
      <c r="L10" s="79">
        <f>K10*H10</f>
        <v>0</v>
      </c>
      <c r="M10" s="79">
        <f>K10+L10</f>
        <v>0</v>
      </c>
    </row>
    <row r="11" spans="1:13" ht="12.75" customHeight="1">
      <c r="A11" s="67"/>
      <c r="B11" s="66"/>
      <c r="C11" s="66"/>
      <c r="D11" s="66"/>
      <c r="E11" s="67"/>
      <c r="F11" s="67"/>
      <c r="G11" s="67"/>
      <c r="H11" s="67"/>
      <c r="I11" s="413" t="s">
        <v>17</v>
      </c>
      <c r="J11" s="414"/>
      <c r="K11" s="414"/>
      <c r="L11" s="415"/>
      <c r="M11" s="109">
        <f>K8</f>
        <v>0</v>
      </c>
    </row>
    <row r="12" spans="1:13" ht="12.75" customHeight="1">
      <c r="A12" s="64"/>
      <c r="B12" s="86"/>
      <c r="C12" s="66"/>
      <c r="D12" s="66"/>
      <c r="E12" s="67"/>
      <c r="F12" s="67"/>
      <c r="G12" s="67"/>
      <c r="H12" s="67"/>
      <c r="I12" s="413" t="s">
        <v>18</v>
      </c>
      <c r="J12" s="414"/>
      <c r="K12" s="414"/>
      <c r="L12" s="415"/>
      <c r="M12" s="110">
        <f>L8</f>
        <v>0</v>
      </c>
    </row>
    <row r="13" spans="1:13" ht="12.75" customHeight="1">
      <c r="A13" s="64"/>
      <c r="B13" s="86" t="s">
        <v>19</v>
      </c>
      <c r="C13" s="66"/>
      <c r="D13" s="66"/>
      <c r="E13" s="67"/>
      <c r="F13" s="67"/>
      <c r="G13" s="67"/>
      <c r="H13" s="67"/>
      <c r="I13" s="413" t="s">
        <v>280</v>
      </c>
      <c r="J13" s="414"/>
      <c r="K13" s="414"/>
      <c r="L13" s="415"/>
      <c r="M13" s="71">
        <f>M11+M12</f>
        <v>0</v>
      </c>
    </row>
  </sheetData>
  <sheetProtection/>
  <mergeCells count="4">
    <mergeCell ref="I12:L12"/>
    <mergeCell ref="I13:L13"/>
    <mergeCell ref="A7:M7"/>
    <mergeCell ref="I11:L11"/>
  </mergeCells>
  <printOptions/>
  <pageMargins left="0.75" right="0.75" top="1" bottom="1" header="0.5" footer="0.5"/>
  <pageSetup horizontalDpi="600" verticalDpi="600" orientation="landscape" paperSize="9" scale="85" r:id="rId1"/>
</worksheet>
</file>

<file path=xl/worksheets/sheet75.xml><?xml version="1.0" encoding="utf-8"?>
<worksheet xmlns="http://schemas.openxmlformats.org/spreadsheetml/2006/main" xmlns:r="http://schemas.openxmlformats.org/officeDocument/2006/relationships">
  <dimension ref="A1:M11"/>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98"/>
      <c r="B4" s="86" t="s">
        <v>527</v>
      </c>
      <c r="C4" s="99" t="s">
        <v>384</v>
      </c>
      <c r="D4" s="99"/>
      <c r="E4" s="100"/>
      <c r="F4" s="100"/>
      <c r="G4" s="100"/>
      <c r="H4" s="100"/>
      <c r="I4" s="100"/>
      <c r="J4" s="100"/>
      <c r="K4" s="100"/>
      <c r="L4" s="100"/>
      <c r="M4" s="100"/>
    </row>
    <row r="5" spans="1:13" ht="12.75">
      <c r="A5" s="98"/>
      <c r="B5" s="86"/>
      <c r="C5" s="99"/>
      <c r="D5" s="99"/>
      <c r="E5" s="100"/>
      <c r="F5" s="100"/>
      <c r="G5" s="100"/>
      <c r="H5" s="100"/>
      <c r="I5" s="100"/>
      <c r="J5" s="100"/>
      <c r="K5" s="100"/>
      <c r="L5" s="100"/>
      <c r="M5" s="100"/>
    </row>
    <row r="6" spans="1:13" ht="38.25">
      <c r="A6" s="140" t="s">
        <v>3</v>
      </c>
      <c r="B6" s="140" t="s">
        <v>4</v>
      </c>
      <c r="C6" s="140" t="s">
        <v>5</v>
      </c>
      <c r="D6" s="140" t="s">
        <v>6</v>
      </c>
      <c r="E6" s="140" t="s">
        <v>22</v>
      </c>
      <c r="F6" s="140" t="s">
        <v>8</v>
      </c>
      <c r="G6" s="69" t="s">
        <v>9</v>
      </c>
      <c r="H6" s="140" t="s">
        <v>10</v>
      </c>
      <c r="I6" s="140" t="s">
        <v>11</v>
      </c>
      <c r="J6" s="140" t="s">
        <v>12</v>
      </c>
      <c r="K6" s="140" t="s">
        <v>13</v>
      </c>
      <c r="L6" s="140" t="s">
        <v>14</v>
      </c>
      <c r="M6" s="140" t="s">
        <v>15</v>
      </c>
    </row>
    <row r="7" spans="1:13" ht="12.75" customHeight="1">
      <c r="A7" s="367" t="s">
        <v>385</v>
      </c>
      <c r="B7" s="368"/>
      <c r="C7" s="368"/>
      <c r="D7" s="368"/>
      <c r="E7" s="368"/>
      <c r="F7" s="368"/>
      <c r="G7" s="368"/>
      <c r="H7" s="368"/>
      <c r="I7" s="368"/>
      <c r="J7" s="368"/>
      <c r="K7" s="368"/>
      <c r="L7" s="368"/>
      <c r="M7" s="369"/>
    </row>
    <row r="8" spans="1:13" ht="25.5">
      <c r="A8" s="130">
        <v>1</v>
      </c>
      <c r="B8" s="156" t="s">
        <v>386</v>
      </c>
      <c r="C8" s="117"/>
      <c r="D8" s="117"/>
      <c r="E8" s="130" t="s">
        <v>57</v>
      </c>
      <c r="F8" s="130">
        <v>160</v>
      </c>
      <c r="G8" s="115"/>
      <c r="H8" s="78">
        <v>0.08</v>
      </c>
      <c r="I8" s="79">
        <f>G8*H8</f>
        <v>0</v>
      </c>
      <c r="J8" s="79">
        <f>G8+I8</f>
        <v>0</v>
      </c>
      <c r="K8" s="80">
        <f>F8*G8</f>
        <v>0</v>
      </c>
      <c r="L8" s="79">
        <f>K8*H8</f>
        <v>0</v>
      </c>
      <c r="M8" s="79">
        <f>K8+L8</f>
        <v>0</v>
      </c>
    </row>
    <row r="9" spans="1:13" ht="12.75" customHeight="1">
      <c r="A9" s="86"/>
      <c r="B9" s="86"/>
      <c r="C9" s="86"/>
      <c r="D9" s="86"/>
      <c r="E9" s="86"/>
      <c r="F9" s="86"/>
      <c r="G9" s="100"/>
      <c r="H9" s="100"/>
      <c r="I9" s="383" t="s">
        <v>17</v>
      </c>
      <c r="J9" s="393"/>
      <c r="K9" s="393"/>
      <c r="L9" s="412"/>
      <c r="M9" s="110">
        <f>K8</f>
        <v>0</v>
      </c>
    </row>
    <row r="10" spans="1:13" ht="12.75" customHeight="1">
      <c r="A10" s="86"/>
      <c r="B10" s="86"/>
      <c r="C10" s="86"/>
      <c r="D10" s="86"/>
      <c r="E10" s="86"/>
      <c r="F10" s="86"/>
      <c r="G10" s="100"/>
      <c r="H10" s="100"/>
      <c r="I10" s="383" t="s">
        <v>18</v>
      </c>
      <c r="J10" s="393"/>
      <c r="K10" s="393"/>
      <c r="L10" s="412"/>
      <c r="M10" s="110">
        <f>L8</f>
        <v>0</v>
      </c>
    </row>
    <row r="11" spans="1:13" ht="12.75" customHeight="1">
      <c r="A11" s="86"/>
      <c r="B11" s="86" t="s">
        <v>19</v>
      </c>
      <c r="C11" s="86"/>
      <c r="D11" s="86"/>
      <c r="E11" s="86"/>
      <c r="F11" s="86"/>
      <c r="G11" s="100"/>
      <c r="H11" s="100"/>
      <c r="I11" s="383" t="s">
        <v>20</v>
      </c>
      <c r="J11" s="393"/>
      <c r="K11" s="393"/>
      <c r="L11" s="412"/>
      <c r="M11" s="71">
        <f>M9+M10</f>
        <v>0</v>
      </c>
    </row>
  </sheetData>
  <sheetProtection/>
  <mergeCells count="4">
    <mergeCell ref="I9:L9"/>
    <mergeCell ref="I10:L10"/>
    <mergeCell ref="I11:L11"/>
    <mergeCell ref="A7:M7"/>
  </mergeCells>
  <printOptions/>
  <pageMargins left="0.75" right="0.75" top="1" bottom="1" header="0.5" footer="0.5"/>
  <pageSetup horizontalDpi="600" verticalDpi="600" orientation="landscape" paperSize="9" scale="85" r:id="rId1"/>
</worksheet>
</file>

<file path=xl/worksheets/sheet76.xml><?xml version="1.0" encoding="utf-8"?>
<worksheet xmlns="http://schemas.openxmlformats.org/spreadsheetml/2006/main" xmlns:r="http://schemas.openxmlformats.org/officeDocument/2006/relationships">
  <dimension ref="A1:M10"/>
  <sheetViews>
    <sheetView zoomScalePageLayoutView="0" workbookViewId="0" topLeftCell="A1">
      <selection activeCell="B23" sqref="B23"/>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86"/>
      <c r="B4" s="86" t="s">
        <v>235</v>
      </c>
      <c r="C4" s="86" t="s">
        <v>27</v>
      </c>
      <c r="D4" s="86"/>
      <c r="E4" s="67"/>
      <c r="F4" s="67"/>
      <c r="G4" s="67"/>
      <c r="H4" s="67"/>
      <c r="I4" s="67"/>
      <c r="J4" s="67"/>
      <c r="K4" s="100"/>
      <c r="L4" s="100"/>
      <c r="M4" s="100"/>
    </row>
    <row r="5" spans="1:13" ht="12.75">
      <c r="A5" s="86"/>
      <c r="B5" s="86"/>
      <c r="C5" s="86"/>
      <c r="D5" s="86"/>
      <c r="E5" s="67"/>
      <c r="F5" s="67"/>
      <c r="G5" s="67"/>
      <c r="H5" s="67"/>
      <c r="I5" s="67"/>
      <c r="J5" s="67"/>
      <c r="K5" s="100"/>
      <c r="L5" s="100"/>
      <c r="M5" s="100"/>
    </row>
    <row r="6" spans="1:13" ht="38.25">
      <c r="A6" s="140" t="s">
        <v>3</v>
      </c>
      <c r="B6" s="140" t="s">
        <v>4</v>
      </c>
      <c r="C6" s="140" t="s">
        <v>5</v>
      </c>
      <c r="D6" s="140" t="s">
        <v>6</v>
      </c>
      <c r="E6" s="140" t="s">
        <v>22</v>
      </c>
      <c r="F6" s="140" t="s">
        <v>8</v>
      </c>
      <c r="G6" s="69" t="s">
        <v>9</v>
      </c>
      <c r="H6" s="140" t="s">
        <v>10</v>
      </c>
      <c r="I6" s="140" t="s">
        <v>11</v>
      </c>
      <c r="J6" s="140" t="s">
        <v>12</v>
      </c>
      <c r="K6" s="140" t="s">
        <v>13</v>
      </c>
      <c r="L6" s="140" t="s">
        <v>14</v>
      </c>
      <c r="M6" s="140" t="s">
        <v>15</v>
      </c>
    </row>
    <row r="7" spans="1:13" ht="12.75">
      <c r="A7" s="130">
        <v>1</v>
      </c>
      <c r="B7" s="82" t="s">
        <v>28</v>
      </c>
      <c r="C7" s="82"/>
      <c r="D7" s="82"/>
      <c r="E7" s="130" t="s">
        <v>16</v>
      </c>
      <c r="F7" s="130">
        <v>30</v>
      </c>
      <c r="G7" s="115"/>
      <c r="H7" s="78">
        <v>0.08</v>
      </c>
      <c r="I7" s="142">
        <f>G7*H7</f>
        <v>0</v>
      </c>
      <c r="J7" s="142">
        <f>G7+I7</f>
        <v>0</v>
      </c>
      <c r="K7" s="143">
        <f>F7*G7</f>
        <v>0</v>
      </c>
      <c r="L7" s="142">
        <f>K7*H7</f>
        <v>0</v>
      </c>
      <c r="M7" s="142">
        <f>K7+L7</f>
        <v>0</v>
      </c>
    </row>
    <row r="8" spans="1:13" ht="12.75" customHeight="1">
      <c r="A8" s="149"/>
      <c r="B8" s="85"/>
      <c r="C8" s="85"/>
      <c r="D8" s="85"/>
      <c r="E8" s="149"/>
      <c r="F8" s="149"/>
      <c r="G8" s="67"/>
      <c r="H8" s="67"/>
      <c r="I8" s="383" t="s">
        <v>17</v>
      </c>
      <c r="J8" s="393"/>
      <c r="K8" s="393"/>
      <c r="L8" s="412"/>
      <c r="M8" s="205">
        <f>K7</f>
        <v>0</v>
      </c>
    </row>
    <row r="9" spans="1:13" ht="12.75" customHeight="1">
      <c r="A9" s="149"/>
      <c r="B9" s="85"/>
      <c r="C9" s="85"/>
      <c r="D9" s="85"/>
      <c r="E9" s="149"/>
      <c r="F9" s="149"/>
      <c r="G9" s="67"/>
      <c r="H9" s="67"/>
      <c r="I9" s="383" t="s">
        <v>18</v>
      </c>
      <c r="J9" s="393"/>
      <c r="K9" s="393"/>
      <c r="L9" s="412"/>
      <c r="M9" s="205">
        <f>L7</f>
        <v>0</v>
      </c>
    </row>
    <row r="10" spans="1:13" ht="12.75" customHeight="1">
      <c r="A10" s="149"/>
      <c r="B10" s="86" t="s">
        <v>19</v>
      </c>
      <c r="C10" s="85"/>
      <c r="D10" s="85"/>
      <c r="E10" s="149"/>
      <c r="F10" s="149"/>
      <c r="G10" s="67"/>
      <c r="H10" s="67"/>
      <c r="I10" s="383" t="s">
        <v>280</v>
      </c>
      <c r="J10" s="393"/>
      <c r="K10" s="393"/>
      <c r="L10" s="412"/>
      <c r="M10" s="206">
        <f>M8+M9</f>
        <v>0</v>
      </c>
    </row>
    <row r="11" ht="12.75" hidden="1"/>
  </sheetData>
  <sheetProtection/>
  <mergeCells count="3">
    <mergeCell ref="I10:L10"/>
    <mergeCell ref="I8:L8"/>
    <mergeCell ref="I9:L9"/>
  </mergeCells>
  <printOptions/>
  <pageMargins left="0.75" right="0.75" top="1" bottom="1" header="0.5" footer="0.5"/>
  <pageSetup horizontalDpi="600" verticalDpi="600" orientation="landscape" paperSize="9" scale="85" r:id="rId1"/>
</worksheet>
</file>

<file path=xl/worksheets/sheet77.xml><?xml version="1.0" encoding="utf-8"?>
<worksheet xmlns="http://schemas.openxmlformats.org/spreadsheetml/2006/main" xmlns:r="http://schemas.openxmlformats.org/officeDocument/2006/relationships">
  <dimension ref="A1:M11"/>
  <sheetViews>
    <sheetView zoomScalePageLayoutView="0" workbookViewId="0" topLeftCell="A1">
      <selection activeCell="A13" sqref="A13:IV2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86"/>
      <c r="B4" s="86" t="s">
        <v>238</v>
      </c>
      <c r="C4" s="86" t="s">
        <v>50</v>
      </c>
      <c r="D4" s="86"/>
      <c r="E4" s="100"/>
      <c r="F4" s="100"/>
      <c r="G4" s="100"/>
      <c r="H4" s="100"/>
      <c r="I4" s="100"/>
      <c r="J4" s="100"/>
      <c r="K4" s="100"/>
      <c r="L4" s="100"/>
      <c r="M4" s="100"/>
    </row>
    <row r="5" spans="1:13" ht="12.75">
      <c r="A5" s="86"/>
      <c r="B5" s="86"/>
      <c r="C5" s="86"/>
      <c r="D5" s="86"/>
      <c r="E5" s="100"/>
      <c r="F5" s="100"/>
      <c r="G5" s="100"/>
      <c r="H5" s="100"/>
      <c r="I5" s="100"/>
      <c r="J5" s="100"/>
      <c r="K5" s="100"/>
      <c r="L5" s="100"/>
      <c r="M5" s="100"/>
    </row>
    <row r="6" spans="1:13" ht="38.25">
      <c r="A6" s="140" t="s">
        <v>3</v>
      </c>
      <c r="B6" s="140" t="s">
        <v>4</v>
      </c>
      <c r="C6" s="140" t="s">
        <v>5</v>
      </c>
      <c r="D6" s="140" t="s">
        <v>277</v>
      </c>
      <c r="E6" s="140" t="s">
        <v>22</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 r="A8" s="130">
        <v>1</v>
      </c>
      <c r="B8" s="82" t="s">
        <v>50</v>
      </c>
      <c r="C8" s="82"/>
      <c r="D8" s="82"/>
      <c r="E8" s="130" t="s">
        <v>16</v>
      </c>
      <c r="F8" s="130">
        <v>4</v>
      </c>
      <c r="G8" s="115"/>
      <c r="H8" s="78">
        <v>0.08</v>
      </c>
      <c r="I8" s="79">
        <f>G8*H8</f>
        <v>0</v>
      </c>
      <c r="J8" s="79">
        <f>G8+I8</f>
        <v>0</v>
      </c>
      <c r="K8" s="80">
        <f>F8*G8</f>
        <v>0</v>
      </c>
      <c r="L8" s="79">
        <f>K8*H8</f>
        <v>0</v>
      </c>
      <c r="M8" s="142">
        <f>K8+L8</f>
        <v>0</v>
      </c>
    </row>
    <row r="9" spans="1:13" ht="12.75" customHeight="1">
      <c r="A9" s="149"/>
      <c r="B9" s="85"/>
      <c r="C9" s="85"/>
      <c r="D9" s="85"/>
      <c r="E9" s="149"/>
      <c r="F9" s="149"/>
      <c r="G9" s="100"/>
      <c r="H9" s="100"/>
      <c r="I9" s="352" t="s">
        <v>17</v>
      </c>
      <c r="J9" s="363"/>
      <c r="K9" s="363"/>
      <c r="L9" s="366"/>
      <c r="M9" s="207">
        <f>K8</f>
        <v>0</v>
      </c>
    </row>
    <row r="10" spans="1:13" ht="12.75" customHeight="1">
      <c r="A10" s="149"/>
      <c r="B10" s="85"/>
      <c r="C10" s="85"/>
      <c r="D10" s="85"/>
      <c r="E10" s="149"/>
      <c r="F10" s="149"/>
      <c r="G10" s="100"/>
      <c r="H10" s="100"/>
      <c r="I10" s="352" t="s">
        <v>18</v>
      </c>
      <c r="J10" s="363"/>
      <c r="K10" s="363"/>
      <c r="L10" s="366"/>
      <c r="M10" s="207">
        <f>L8</f>
        <v>0</v>
      </c>
    </row>
    <row r="11" spans="1:13" ht="12.75" customHeight="1">
      <c r="A11" s="149"/>
      <c r="B11" s="86" t="s">
        <v>19</v>
      </c>
      <c r="C11" s="85"/>
      <c r="D11" s="85"/>
      <c r="E11" s="149"/>
      <c r="F11" s="149"/>
      <c r="G11" s="100"/>
      <c r="H11" s="100"/>
      <c r="I11" s="352" t="s">
        <v>20</v>
      </c>
      <c r="J11" s="363"/>
      <c r="K11" s="363"/>
      <c r="L11" s="366"/>
      <c r="M11" s="208">
        <f>M9+M10</f>
        <v>0</v>
      </c>
    </row>
  </sheetData>
  <sheetProtection/>
  <mergeCells count="3">
    <mergeCell ref="I9:L9"/>
    <mergeCell ref="I10:L10"/>
    <mergeCell ref="I11:L11"/>
  </mergeCells>
  <printOptions/>
  <pageMargins left="0.75" right="0.75" top="1" bottom="1" header="0.5" footer="0.5"/>
  <pageSetup horizontalDpi="600" verticalDpi="600" orientation="landscape" paperSize="9" scale="85" r:id="rId1"/>
</worksheet>
</file>

<file path=xl/worksheets/sheet78.xml><?xml version="1.0" encoding="utf-8"?>
<worksheet xmlns="http://schemas.openxmlformats.org/spreadsheetml/2006/main" xmlns:r="http://schemas.openxmlformats.org/officeDocument/2006/relationships">
  <dimension ref="A1:M12"/>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120"/>
      <c r="B4" s="86" t="s">
        <v>247</v>
      </c>
      <c r="C4" s="86" t="s">
        <v>54</v>
      </c>
      <c r="D4" s="86"/>
      <c r="E4" s="100"/>
      <c r="F4" s="100"/>
      <c r="G4" s="100"/>
      <c r="H4" s="149"/>
      <c r="I4" s="149"/>
      <c r="J4" s="149"/>
      <c r="K4" s="149"/>
      <c r="L4" s="149"/>
      <c r="M4" s="149"/>
    </row>
    <row r="5" spans="1:13" ht="12.75">
      <c r="A5" s="120"/>
      <c r="B5" s="86"/>
      <c r="C5" s="86"/>
      <c r="D5" s="86"/>
      <c r="E5" s="100"/>
      <c r="F5" s="100"/>
      <c r="G5" s="100"/>
      <c r="H5" s="149"/>
      <c r="I5" s="149"/>
      <c r="J5" s="149"/>
      <c r="K5" s="149"/>
      <c r="L5" s="149"/>
      <c r="M5" s="149"/>
    </row>
    <row r="6" spans="1:13" ht="38.25">
      <c r="A6" s="140" t="s">
        <v>3</v>
      </c>
      <c r="B6" s="140" t="s">
        <v>4</v>
      </c>
      <c r="C6" s="140" t="s">
        <v>5</v>
      </c>
      <c r="D6" s="140" t="s">
        <v>277</v>
      </c>
      <c r="E6" s="140" t="s">
        <v>22</v>
      </c>
      <c r="F6" s="140" t="s">
        <v>8</v>
      </c>
      <c r="G6" s="69" t="s">
        <v>9</v>
      </c>
      <c r="H6" s="140" t="s">
        <v>10</v>
      </c>
      <c r="I6" s="140" t="s">
        <v>11</v>
      </c>
      <c r="J6" s="140" t="s">
        <v>12</v>
      </c>
      <c r="K6" s="140" t="s">
        <v>13</v>
      </c>
      <c r="L6" s="140" t="s">
        <v>14</v>
      </c>
      <c r="M6" s="140" t="s">
        <v>15</v>
      </c>
    </row>
    <row r="7" spans="1:13" ht="12.75">
      <c r="A7" s="130">
        <v>1</v>
      </c>
      <c r="B7" s="130">
        <v>2</v>
      </c>
      <c r="C7" s="130">
        <v>3</v>
      </c>
      <c r="D7" s="130">
        <v>4</v>
      </c>
      <c r="E7" s="130">
        <v>5</v>
      </c>
      <c r="F7" s="130">
        <v>6</v>
      </c>
      <c r="G7" s="130">
        <v>7</v>
      </c>
      <c r="H7" s="130">
        <v>8</v>
      </c>
      <c r="I7" s="172">
        <v>9</v>
      </c>
      <c r="J7" s="130">
        <v>10</v>
      </c>
      <c r="K7" s="130">
        <v>11</v>
      </c>
      <c r="L7" s="130">
        <v>12</v>
      </c>
      <c r="M7" s="130">
        <v>13</v>
      </c>
    </row>
    <row r="8" spans="1:13" ht="12.75" customHeight="1">
      <c r="A8" s="371" t="s">
        <v>54</v>
      </c>
      <c r="B8" s="390"/>
      <c r="C8" s="390"/>
      <c r="D8" s="390"/>
      <c r="E8" s="390"/>
      <c r="F8" s="390"/>
      <c r="G8" s="390"/>
      <c r="H8" s="390"/>
      <c r="I8" s="390"/>
      <c r="J8" s="390"/>
      <c r="K8" s="390"/>
      <c r="L8" s="390"/>
      <c r="M8" s="394"/>
    </row>
    <row r="9" spans="1:13" ht="25.5">
      <c r="A9" s="130">
        <v>1</v>
      </c>
      <c r="B9" s="130" t="s">
        <v>55</v>
      </c>
      <c r="C9" s="117"/>
      <c r="D9" s="117"/>
      <c r="E9" s="130" t="s">
        <v>16</v>
      </c>
      <c r="F9" s="130">
        <v>150</v>
      </c>
      <c r="G9" s="115"/>
      <c r="H9" s="78">
        <v>0.08</v>
      </c>
      <c r="I9" s="79">
        <f>G9*H9</f>
        <v>0</v>
      </c>
      <c r="J9" s="79">
        <f>G9+I9</f>
        <v>0</v>
      </c>
      <c r="K9" s="80">
        <f>F9*G9</f>
        <v>0</v>
      </c>
      <c r="L9" s="79">
        <f>K9*H9</f>
        <v>0</v>
      </c>
      <c r="M9" s="79">
        <f>K9+L9</f>
        <v>0</v>
      </c>
    </row>
    <row r="10" spans="1:13" ht="12.75" customHeight="1">
      <c r="A10" s="86"/>
      <c r="B10" s="86"/>
      <c r="C10" s="86"/>
      <c r="D10" s="86"/>
      <c r="E10" s="86"/>
      <c r="F10" s="86"/>
      <c r="G10" s="100"/>
      <c r="H10" s="100"/>
      <c r="I10" s="352" t="s">
        <v>17</v>
      </c>
      <c r="J10" s="363"/>
      <c r="K10" s="363"/>
      <c r="L10" s="366"/>
      <c r="M10" s="118">
        <f>K9</f>
        <v>0</v>
      </c>
    </row>
    <row r="11" spans="1:13" ht="12.75" customHeight="1">
      <c r="A11" s="86"/>
      <c r="B11" s="86"/>
      <c r="C11" s="86"/>
      <c r="D11" s="86"/>
      <c r="E11" s="86"/>
      <c r="F11" s="86"/>
      <c r="G11" s="100"/>
      <c r="H11" s="100"/>
      <c r="I11" s="352" t="s">
        <v>18</v>
      </c>
      <c r="J11" s="363"/>
      <c r="K11" s="363"/>
      <c r="L11" s="366"/>
      <c r="M11" s="118">
        <f>L9</f>
        <v>0</v>
      </c>
    </row>
    <row r="12" spans="1:13" ht="12.75" customHeight="1">
      <c r="A12" s="86"/>
      <c r="B12" s="86" t="s">
        <v>19</v>
      </c>
      <c r="C12" s="86"/>
      <c r="D12" s="86"/>
      <c r="E12" s="86"/>
      <c r="F12" s="86"/>
      <c r="G12" s="100"/>
      <c r="H12" s="100"/>
      <c r="I12" s="352" t="s">
        <v>20</v>
      </c>
      <c r="J12" s="363"/>
      <c r="K12" s="363"/>
      <c r="L12" s="366"/>
      <c r="M12" s="108">
        <f>M10+M11</f>
        <v>0</v>
      </c>
    </row>
  </sheetData>
  <sheetProtection/>
  <mergeCells count="4">
    <mergeCell ref="A8:M8"/>
    <mergeCell ref="I10:L10"/>
    <mergeCell ref="I11:L11"/>
    <mergeCell ref="I12:L12"/>
  </mergeCells>
  <printOptions/>
  <pageMargins left="0.75" right="0.75" top="1" bottom="1" header="0.5" footer="0.5"/>
  <pageSetup horizontalDpi="600" verticalDpi="600" orientation="landscape" paperSize="9" scale="85" r:id="rId1"/>
</worksheet>
</file>

<file path=xl/worksheets/sheet79.xml><?xml version="1.0" encoding="utf-8"?>
<worksheet xmlns="http://schemas.openxmlformats.org/spreadsheetml/2006/main" xmlns:r="http://schemas.openxmlformats.org/officeDocument/2006/relationships">
  <dimension ref="A1:M25"/>
  <sheetViews>
    <sheetView zoomScalePageLayoutView="0" workbookViewId="0" topLeftCell="A2">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390</v>
      </c>
      <c r="C4" s="66" t="s">
        <v>407</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211" t="s">
        <v>3</v>
      </c>
      <c r="B6" s="211" t="s">
        <v>4</v>
      </c>
      <c r="C6" s="211" t="s">
        <v>5</v>
      </c>
      <c r="D6" s="211" t="s">
        <v>6</v>
      </c>
      <c r="E6" s="211" t="s">
        <v>22</v>
      </c>
      <c r="F6" s="211" t="s">
        <v>8</v>
      </c>
      <c r="G6" s="69" t="s">
        <v>9</v>
      </c>
      <c r="H6" s="211" t="s">
        <v>10</v>
      </c>
      <c r="I6" s="211" t="s">
        <v>11</v>
      </c>
      <c r="J6" s="211" t="s">
        <v>12</v>
      </c>
      <c r="K6" s="211" t="s">
        <v>13</v>
      </c>
      <c r="L6" s="211" t="s">
        <v>14</v>
      </c>
      <c r="M6" s="211" t="s">
        <v>15</v>
      </c>
    </row>
    <row r="7" spans="1:13" ht="12.75" customHeight="1">
      <c r="A7" s="383"/>
      <c r="B7" s="416"/>
      <c r="C7" s="393"/>
      <c r="D7" s="393"/>
      <c r="E7" s="393"/>
      <c r="F7" s="416"/>
      <c r="G7" s="393"/>
      <c r="H7" s="393"/>
      <c r="I7" s="393"/>
      <c r="J7" s="393"/>
      <c r="K7" s="393"/>
      <c r="L7" s="393"/>
      <c r="M7" s="412"/>
    </row>
    <row r="8" spans="1:13" ht="38.25">
      <c r="A8" s="218">
        <v>1</v>
      </c>
      <c r="B8" s="225" t="s">
        <v>392</v>
      </c>
      <c r="C8" s="220"/>
      <c r="D8" s="211"/>
      <c r="E8" s="214" t="s">
        <v>16</v>
      </c>
      <c r="F8" s="227">
        <v>1</v>
      </c>
      <c r="G8" s="226"/>
      <c r="H8" s="78">
        <v>0.08</v>
      </c>
      <c r="I8" s="79">
        <f>G8*H8</f>
        <v>0</v>
      </c>
      <c r="J8" s="79">
        <f>G8+I8</f>
        <v>0</v>
      </c>
      <c r="K8" s="80">
        <f>F8*G8</f>
        <v>0</v>
      </c>
      <c r="L8" s="79">
        <f>K8*H8</f>
        <v>0</v>
      </c>
      <c r="M8" s="79">
        <f>K8+L8</f>
        <v>0</v>
      </c>
    </row>
    <row r="9" spans="1:13" ht="25.5">
      <c r="A9" s="218">
        <v>2</v>
      </c>
      <c r="B9" s="225" t="s">
        <v>393</v>
      </c>
      <c r="C9" s="220"/>
      <c r="D9" s="211"/>
      <c r="E9" s="214" t="s">
        <v>16</v>
      </c>
      <c r="F9" s="227">
        <v>4</v>
      </c>
      <c r="G9" s="226"/>
      <c r="H9" s="78">
        <v>0.08</v>
      </c>
      <c r="I9" s="79">
        <f aca="true" t="shared" si="0" ref="I9:I22">G9*H9</f>
        <v>0</v>
      </c>
      <c r="J9" s="79">
        <f aca="true" t="shared" si="1" ref="J9:J22">G9+I9</f>
        <v>0</v>
      </c>
      <c r="K9" s="80">
        <f aca="true" t="shared" si="2" ref="K9:K22">F9*G9</f>
        <v>0</v>
      </c>
      <c r="L9" s="79">
        <f aca="true" t="shared" si="3" ref="L9:L22">K9*H9</f>
        <v>0</v>
      </c>
      <c r="M9" s="79">
        <f aca="true" t="shared" si="4" ref="M9:M22">K9+L9</f>
        <v>0</v>
      </c>
    </row>
    <row r="10" spans="1:13" ht="25.5">
      <c r="A10" s="218">
        <v>3</v>
      </c>
      <c r="B10" s="225" t="s">
        <v>394</v>
      </c>
      <c r="C10" s="220"/>
      <c r="D10" s="211"/>
      <c r="E10" s="214" t="s">
        <v>16</v>
      </c>
      <c r="F10" s="227">
        <v>4</v>
      </c>
      <c r="G10" s="226"/>
      <c r="H10" s="78">
        <v>0.08</v>
      </c>
      <c r="I10" s="79">
        <f t="shared" si="0"/>
        <v>0</v>
      </c>
      <c r="J10" s="79">
        <f t="shared" si="1"/>
        <v>0</v>
      </c>
      <c r="K10" s="80">
        <f t="shared" si="2"/>
        <v>0</v>
      </c>
      <c r="L10" s="79">
        <f t="shared" si="3"/>
        <v>0</v>
      </c>
      <c r="M10" s="79">
        <f t="shared" si="4"/>
        <v>0</v>
      </c>
    </row>
    <row r="11" spans="1:13" ht="25.5">
      <c r="A11" s="218">
        <v>4</v>
      </c>
      <c r="B11" s="225" t="s">
        <v>395</v>
      </c>
      <c r="C11" s="220"/>
      <c r="D11" s="211"/>
      <c r="E11" s="214" t="s">
        <v>16</v>
      </c>
      <c r="F11" s="227">
        <v>4</v>
      </c>
      <c r="G11" s="226"/>
      <c r="H11" s="78">
        <v>0.08</v>
      </c>
      <c r="I11" s="79">
        <f t="shared" si="0"/>
        <v>0</v>
      </c>
      <c r="J11" s="79">
        <f t="shared" si="1"/>
        <v>0</v>
      </c>
      <c r="K11" s="80">
        <f t="shared" si="2"/>
        <v>0</v>
      </c>
      <c r="L11" s="79">
        <f t="shared" si="3"/>
        <v>0</v>
      </c>
      <c r="M11" s="79">
        <f t="shared" si="4"/>
        <v>0</v>
      </c>
    </row>
    <row r="12" spans="1:13" ht="38.25">
      <c r="A12" s="218">
        <v>5</v>
      </c>
      <c r="B12" s="225" t="s">
        <v>396</v>
      </c>
      <c r="C12" s="220"/>
      <c r="D12" s="217"/>
      <c r="E12" s="214" t="s">
        <v>16</v>
      </c>
      <c r="F12" s="227">
        <v>2</v>
      </c>
      <c r="G12" s="226"/>
      <c r="H12" s="78">
        <v>0.08</v>
      </c>
      <c r="I12" s="79">
        <f t="shared" si="0"/>
        <v>0</v>
      </c>
      <c r="J12" s="79">
        <f t="shared" si="1"/>
        <v>0</v>
      </c>
      <c r="K12" s="80">
        <f t="shared" si="2"/>
        <v>0</v>
      </c>
      <c r="L12" s="79">
        <f t="shared" si="3"/>
        <v>0</v>
      </c>
      <c r="M12" s="79">
        <f t="shared" si="4"/>
        <v>0</v>
      </c>
    </row>
    <row r="13" spans="1:13" ht="38.25">
      <c r="A13" s="218">
        <v>6</v>
      </c>
      <c r="B13" s="225" t="s">
        <v>397</v>
      </c>
      <c r="C13" s="220"/>
      <c r="D13" s="217"/>
      <c r="E13" s="214" t="s">
        <v>16</v>
      </c>
      <c r="F13" s="227">
        <v>2</v>
      </c>
      <c r="G13" s="226"/>
      <c r="H13" s="78">
        <v>0.08</v>
      </c>
      <c r="I13" s="79">
        <f t="shared" si="0"/>
        <v>0</v>
      </c>
      <c r="J13" s="79">
        <f t="shared" si="1"/>
        <v>0</v>
      </c>
      <c r="K13" s="80">
        <f t="shared" si="2"/>
        <v>0</v>
      </c>
      <c r="L13" s="79">
        <f t="shared" si="3"/>
        <v>0</v>
      </c>
      <c r="M13" s="79">
        <f t="shared" si="4"/>
        <v>0</v>
      </c>
    </row>
    <row r="14" spans="1:13" ht="33" customHeight="1">
      <c r="A14" s="218">
        <v>7</v>
      </c>
      <c r="B14" s="225" t="s">
        <v>398</v>
      </c>
      <c r="C14" s="220"/>
      <c r="D14" s="217"/>
      <c r="E14" s="214" t="s">
        <v>16</v>
      </c>
      <c r="F14" s="227">
        <v>2</v>
      </c>
      <c r="G14" s="226"/>
      <c r="H14" s="78">
        <v>0.08</v>
      </c>
      <c r="I14" s="79">
        <f t="shared" si="0"/>
        <v>0</v>
      </c>
      <c r="J14" s="79">
        <f t="shared" si="1"/>
        <v>0</v>
      </c>
      <c r="K14" s="80">
        <f t="shared" si="2"/>
        <v>0</v>
      </c>
      <c r="L14" s="79">
        <f t="shared" si="3"/>
        <v>0</v>
      </c>
      <c r="M14" s="79">
        <f t="shared" si="4"/>
        <v>0</v>
      </c>
    </row>
    <row r="15" spans="1:13" ht="25.5">
      <c r="A15" s="218">
        <v>8</v>
      </c>
      <c r="B15" s="225" t="s">
        <v>399</v>
      </c>
      <c r="C15" s="220"/>
      <c r="D15" s="217"/>
      <c r="E15" s="214" t="s">
        <v>16</v>
      </c>
      <c r="F15" s="227">
        <v>1</v>
      </c>
      <c r="G15" s="226"/>
      <c r="H15" s="78">
        <v>0.08</v>
      </c>
      <c r="I15" s="79">
        <f t="shared" si="0"/>
        <v>0</v>
      </c>
      <c r="J15" s="79">
        <f t="shared" si="1"/>
        <v>0</v>
      </c>
      <c r="K15" s="80">
        <f t="shared" si="2"/>
        <v>0</v>
      </c>
      <c r="L15" s="79">
        <f t="shared" si="3"/>
        <v>0</v>
      </c>
      <c r="M15" s="79">
        <f t="shared" si="4"/>
        <v>0</v>
      </c>
    </row>
    <row r="16" spans="1:13" ht="38.25">
      <c r="A16" s="218">
        <v>9</v>
      </c>
      <c r="B16" s="225" t="s">
        <v>400</v>
      </c>
      <c r="C16" s="220"/>
      <c r="D16" s="217"/>
      <c r="E16" s="214" t="s">
        <v>16</v>
      </c>
      <c r="F16" s="227">
        <v>1</v>
      </c>
      <c r="G16" s="226"/>
      <c r="H16" s="78">
        <v>0.08</v>
      </c>
      <c r="I16" s="79">
        <f t="shared" si="0"/>
        <v>0</v>
      </c>
      <c r="J16" s="79">
        <f t="shared" si="1"/>
        <v>0</v>
      </c>
      <c r="K16" s="80">
        <f t="shared" si="2"/>
        <v>0</v>
      </c>
      <c r="L16" s="79">
        <f t="shared" si="3"/>
        <v>0</v>
      </c>
      <c r="M16" s="79">
        <f t="shared" si="4"/>
        <v>0</v>
      </c>
    </row>
    <row r="17" spans="1:13" ht="25.5">
      <c r="A17" s="218">
        <v>10</v>
      </c>
      <c r="B17" s="225" t="s">
        <v>401</v>
      </c>
      <c r="C17" s="220"/>
      <c r="D17" s="217"/>
      <c r="E17" s="214" t="s">
        <v>16</v>
      </c>
      <c r="F17" s="227">
        <v>1</v>
      </c>
      <c r="G17" s="226"/>
      <c r="H17" s="78">
        <v>0.08</v>
      </c>
      <c r="I17" s="79">
        <f t="shared" si="0"/>
        <v>0</v>
      </c>
      <c r="J17" s="79">
        <f t="shared" si="1"/>
        <v>0</v>
      </c>
      <c r="K17" s="80">
        <f t="shared" si="2"/>
        <v>0</v>
      </c>
      <c r="L17" s="79">
        <f t="shared" si="3"/>
        <v>0</v>
      </c>
      <c r="M17" s="79">
        <f t="shared" si="4"/>
        <v>0</v>
      </c>
    </row>
    <row r="18" spans="1:13" ht="12.75">
      <c r="A18" s="218">
        <v>11</v>
      </c>
      <c r="B18" s="225" t="s">
        <v>402</v>
      </c>
      <c r="C18" s="220"/>
      <c r="D18" s="211"/>
      <c r="E18" s="214" t="s">
        <v>16</v>
      </c>
      <c r="F18" s="227">
        <v>1</v>
      </c>
      <c r="G18" s="226"/>
      <c r="H18" s="78">
        <v>0.08</v>
      </c>
      <c r="I18" s="79">
        <f t="shared" si="0"/>
        <v>0</v>
      </c>
      <c r="J18" s="79">
        <f t="shared" si="1"/>
        <v>0</v>
      </c>
      <c r="K18" s="80">
        <f t="shared" si="2"/>
        <v>0</v>
      </c>
      <c r="L18" s="79">
        <f t="shared" si="3"/>
        <v>0</v>
      </c>
      <c r="M18" s="79">
        <f t="shared" si="4"/>
        <v>0</v>
      </c>
    </row>
    <row r="19" spans="1:13" ht="25.5">
      <c r="A19" s="218">
        <v>12</v>
      </c>
      <c r="B19" s="225" t="s">
        <v>403</v>
      </c>
      <c r="C19" s="220"/>
      <c r="D19" s="211"/>
      <c r="E19" s="214" t="s">
        <v>16</v>
      </c>
      <c r="F19" s="227">
        <v>1</v>
      </c>
      <c r="G19" s="226"/>
      <c r="H19" s="78">
        <v>0.08</v>
      </c>
      <c r="I19" s="79">
        <f t="shared" si="0"/>
        <v>0</v>
      </c>
      <c r="J19" s="79">
        <f t="shared" si="1"/>
        <v>0</v>
      </c>
      <c r="K19" s="80">
        <f t="shared" si="2"/>
        <v>0</v>
      </c>
      <c r="L19" s="79">
        <f t="shared" si="3"/>
        <v>0</v>
      </c>
      <c r="M19" s="79">
        <f t="shared" si="4"/>
        <v>0</v>
      </c>
    </row>
    <row r="20" spans="1:13" ht="12.75">
      <c r="A20" s="218">
        <v>13</v>
      </c>
      <c r="B20" s="225" t="s">
        <v>404</v>
      </c>
      <c r="C20" s="220"/>
      <c r="D20" s="211"/>
      <c r="E20" s="214" t="s">
        <v>16</v>
      </c>
      <c r="F20" s="227">
        <v>1</v>
      </c>
      <c r="G20" s="226"/>
      <c r="H20" s="78">
        <v>0.08</v>
      </c>
      <c r="I20" s="79">
        <f t="shared" si="0"/>
        <v>0</v>
      </c>
      <c r="J20" s="79">
        <f t="shared" si="1"/>
        <v>0</v>
      </c>
      <c r="K20" s="80">
        <f t="shared" si="2"/>
        <v>0</v>
      </c>
      <c r="L20" s="79">
        <f t="shared" si="3"/>
        <v>0</v>
      </c>
      <c r="M20" s="79">
        <f t="shared" si="4"/>
        <v>0</v>
      </c>
    </row>
    <row r="21" spans="1:13" ht="25.5">
      <c r="A21" s="218">
        <v>14</v>
      </c>
      <c r="B21" s="225" t="s">
        <v>405</v>
      </c>
      <c r="C21" s="220"/>
      <c r="D21" s="211"/>
      <c r="E21" s="214" t="s">
        <v>16</v>
      </c>
      <c r="F21" s="227">
        <v>1</v>
      </c>
      <c r="G21" s="226"/>
      <c r="H21" s="78">
        <v>0.08</v>
      </c>
      <c r="I21" s="79">
        <f t="shared" si="0"/>
        <v>0</v>
      </c>
      <c r="J21" s="79">
        <f t="shared" si="1"/>
        <v>0</v>
      </c>
      <c r="K21" s="80">
        <f t="shared" si="2"/>
        <v>0</v>
      </c>
      <c r="L21" s="79">
        <f t="shared" si="3"/>
        <v>0</v>
      </c>
      <c r="M21" s="79">
        <f t="shared" si="4"/>
        <v>0</v>
      </c>
    </row>
    <row r="22" spans="1:13" ht="25.5">
      <c r="A22" s="218">
        <v>15</v>
      </c>
      <c r="B22" s="225" t="s">
        <v>406</v>
      </c>
      <c r="C22" s="220"/>
      <c r="D22" s="211"/>
      <c r="E22" s="214" t="s">
        <v>16</v>
      </c>
      <c r="F22" s="148">
        <v>1</v>
      </c>
      <c r="G22" s="226"/>
      <c r="H22" s="78">
        <v>0.08</v>
      </c>
      <c r="I22" s="79">
        <f t="shared" si="0"/>
        <v>0</v>
      </c>
      <c r="J22" s="79">
        <f t="shared" si="1"/>
        <v>0</v>
      </c>
      <c r="K22" s="80">
        <f t="shared" si="2"/>
        <v>0</v>
      </c>
      <c r="L22" s="79">
        <f t="shared" si="3"/>
        <v>0</v>
      </c>
      <c r="M22" s="79">
        <f t="shared" si="4"/>
        <v>0</v>
      </c>
    </row>
    <row r="23" spans="1:13" ht="12.75" customHeight="1">
      <c r="A23" s="212"/>
      <c r="B23" s="85"/>
      <c r="C23" s="85"/>
      <c r="D23" s="85"/>
      <c r="E23" s="212"/>
      <c r="F23" s="212"/>
      <c r="G23" s="67"/>
      <c r="H23" s="67"/>
      <c r="I23" s="383" t="s">
        <v>17</v>
      </c>
      <c r="J23" s="393"/>
      <c r="K23" s="393"/>
      <c r="L23" s="412"/>
      <c r="M23" s="210">
        <f>SUM(K8:K22)</f>
        <v>0</v>
      </c>
    </row>
    <row r="24" spans="1:13" ht="12.75" customHeight="1">
      <c r="A24" s="212"/>
      <c r="B24" s="85"/>
      <c r="C24" s="85"/>
      <c r="D24" s="85"/>
      <c r="E24" s="212"/>
      <c r="F24" s="212"/>
      <c r="G24" s="202"/>
      <c r="H24" s="67"/>
      <c r="I24" s="383" t="s">
        <v>18</v>
      </c>
      <c r="J24" s="393"/>
      <c r="K24" s="393"/>
      <c r="L24" s="412"/>
      <c r="M24" s="210">
        <f>SUM(L8:L22)</f>
        <v>0</v>
      </c>
    </row>
    <row r="25" spans="1:13" ht="12.75" customHeight="1">
      <c r="A25" s="212"/>
      <c r="B25" s="86" t="s">
        <v>19</v>
      </c>
      <c r="C25" s="85"/>
      <c r="D25" s="85"/>
      <c r="E25" s="212"/>
      <c r="F25" s="212"/>
      <c r="G25" s="202"/>
      <c r="H25" s="67"/>
      <c r="I25" s="383" t="s">
        <v>280</v>
      </c>
      <c r="J25" s="393"/>
      <c r="K25" s="393"/>
      <c r="L25" s="412"/>
      <c r="M25" s="71">
        <f>M23+M24</f>
        <v>0</v>
      </c>
    </row>
  </sheetData>
  <sheetProtection/>
  <mergeCells count="4">
    <mergeCell ref="A7:M7"/>
    <mergeCell ref="I23:L23"/>
    <mergeCell ref="I24:L24"/>
    <mergeCell ref="I25:L25"/>
  </mergeCells>
  <printOptions/>
  <pageMargins left="0.7" right="0.7" top="0.75" bottom="0.75" header="0.3" footer="0.3"/>
  <pageSetup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M20"/>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1:13" s="18" customFormat="1" ht="12.75">
      <c r="A2" s="33"/>
      <c r="B2" s="32" t="s">
        <v>389</v>
      </c>
      <c r="E2" s="31"/>
      <c r="F2" s="31"/>
      <c r="G2" s="31"/>
      <c r="H2" s="31"/>
      <c r="I2" s="31"/>
      <c r="J2" s="31"/>
      <c r="K2" s="31"/>
      <c r="L2" s="72" t="s">
        <v>0</v>
      </c>
      <c r="M2" s="31"/>
    </row>
    <row r="3" spans="1:13" s="18" customFormat="1" ht="12.75">
      <c r="A3" s="33"/>
      <c r="B3" s="32"/>
      <c r="E3" s="31"/>
      <c r="F3" s="31"/>
      <c r="G3" s="31"/>
      <c r="H3" s="31"/>
      <c r="I3" s="31"/>
      <c r="J3" s="31"/>
      <c r="K3" s="31"/>
      <c r="L3" s="72"/>
      <c r="M3" s="31"/>
    </row>
    <row r="4" spans="1:13" s="66" customFormat="1" ht="12.75">
      <c r="A4" s="64"/>
      <c r="B4" s="86" t="s">
        <v>530</v>
      </c>
      <c r="C4" s="86" t="s">
        <v>36</v>
      </c>
      <c r="E4" s="67"/>
      <c r="F4" s="67"/>
      <c r="G4" s="67"/>
      <c r="H4" s="111"/>
      <c r="I4" s="67"/>
      <c r="J4" s="67"/>
      <c r="K4" s="67"/>
      <c r="L4" s="67"/>
      <c r="M4" s="67"/>
    </row>
    <row r="5" spans="1:13" s="66" customFormat="1" ht="12.75">
      <c r="A5" s="64"/>
      <c r="B5" s="86"/>
      <c r="C5" s="86"/>
      <c r="E5" s="67"/>
      <c r="F5" s="67"/>
      <c r="G5" s="67"/>
      <c r="H5" s="111"/>
      <c r="I5" s="67"/>
      <c r="J5" s="67"/>
      <c r="K5" s="67"/>
      <c r="L5" s="67"/>
      <c r="M5" s="67"/>
    </row>
    <row r="6" spans="1:13" s="66" customFormat="1" ht="38.25">
      <c r="A6" s="68" t="s">
        <v>3</v>
      </c>
      <c r="B6" s="112" t="s">
        <v>4</v>
      </c>
      <c r="C6" s="68" t="s">
        <v>5</v>
      </c>
      <c r="D6" s="68" t="s">
        <v>277</v>
      </c>
      <c r="E6" s="68" t="s">
        <v>22</v>
      </c>
      <c r="F6" s="68" t="s">
        <v>8</v>
      </c>
      <c r="G6" s="69" t="s">
        <v>9</v>
      </c>
      <c r="H6" s="68" t="s">
        <v>10</v>
      </c>
      <c r="I6" s="68" t="s">
        <v>11</v>
      </c>
      <c r="J6" s="68" t="s">
        <v>12</v>
      </c>
      <c r="K6" s="68" t="s">
        <v>13</v>
      </c>
      <c r="L6" s="68" t="s">
        <v>14</v>
      </c>
      <c r="M6" s="68" t="s">
        <v>15</v>
      </c>
    </row>
    <row r="7" spans="1:13" s="66" customFormat="1" ht="12.75">
      <c r="A7" s="73">
        <v>1</v>
      </c>
      <c r="B7" s="73">
        <v>2</v>
      </c>
      <c r="C7" s="73">
        <v>3</v>
      </c>
      <c r="D7" s="73">
        <v>4</v>
      </c>
      <c r="E7" s="73">
        <v>5</v>
      </c>
      <c r="F7" s="73">
        <v>6</v>
      </c>
      <c r="G7" s="73">
        <v>7</v>
      </c>
      <c r="H7" s="73">
        <v>8</v>
      </c>
      <c r="I7" s="75">
        <v>9</v>
      </c>
      <c r="J7" s="73">
        <v>10</v>
      </c>
      <c r="K7" s="73">
        <v>11</v>
      </c>
      <c r="L7" s="73">
        <v>12</v>
      </c>
      <c r="M7" s="73">
        <v>13</v>
      </c>
    </row>
    <row r="8" spans="1:13" s="66" customFormat="1" ht="12.75">
      <c r="A8" s="367" t="s">
        <v>37</v>
      </c>
      <c r="B8" s="368"/>
      <c r="C8" s="368"/>
      <c r="D8" s="368"/>
      <c r="E8" s="368"/>
      <c r="F8" s="368"/>
      <c r="G8" s="368"/>
      <c r="H8" s="368"/>
      <c r="I8" s="368"/>
      <c r="J8" s="368"/>
      <c r="K8" s="368"/>
      <c r="L8" s="368"/>
      <c r="M8" s="369"/>
    </row>
    <row r="9" spans="1:13" s="66" customFormat="1" ht="12.75">
      <c r="A9" s="113">
        <v>1</v>
      </c>
      <c r="B9" s="95" t="s">
        <v>38</v>
      </c>
      <c r="C9" s="82"/>
      <c r="D9" s="82"/>
      <c r="E9" s="76" t="s">
        <v>16</v>
      </c>
      <c r="F9" s="114">
        <v>35000</v>
      </c>
      <c r="G9" s="115"/>
      <c r="H9" s="78">
        <v>0.23</v>
      </c>
      <c r="I9" s="79">
        <f aca="true" t="shared" si="0" ref="I9:I14">G9*H9</f>
        <v>0</v>
      </c>
      <c r="J9" s="79">
        <f aca="true" t="shared" si="1" ref="J9:J14">G9+I9</f>
        <v>0</v>
      </c>
      <c r="K9" s="80">
        <f aca="true" t="shared" si="2" ref="K9:K14">F9*G9</f>
        <v>0</v>
      </c>
      <c r="L9" s="79">
        <f aca="true" t="shared" si="3" ref="L9:L14">K9*H9</f>
        <v>0</v>
      </c>
      <c r="M9" s="79">
        <f aca="true" t="shared" si="4" ref="M9:M14">K9+L9</f>
        <v>0</v>
      </c>
    </row>
    <row r="10" spans="1:13" s="66" customFormat="1" ht="12.75">
      <c r="A10" s="73">
        <v>2</v>
      </c>
      <c r="B10" s="116" t="s">
        <v>39</v>
      </c>
      <c r="C10" s="117"/>
      <c r="D10" s="117"/>
      <c r="E10" s="76" t="s">
        <v>16</v>
      </c>
      <c r="F10" s="114">
        <v>50000</v>
      </c>
      <c r="G10" s="115"/>
      <c r="H10" s="78">
        <v>0.23</v>
      </c>
      <c r="I10" s="79">
        <f t="shared" si="0"/>
        <v>0</v>
      </c>
      <c r="J10" s="79">
        <f t="shared" si="1"/>
        <v>0</v>
      </c>
      <c r="K10" s="80">
        <f t="shared" si="2"/>
        <v>0</v>
      </c>
      <c r="L10" s="79">
        <f t="shared" si="3"/>
        <v>0</v>
      </c>
      <c r="M10" s="79">
        <f t="shared" si="4"/>
        <v>0</v>
      </c>
    </row>
    <row r="11" spans="1:13" s="66" customFormat="1" ht="12.75">
      <c r="A11" s="73">
        <v>3</v>
      </c>
      <c r="B11" s="116" t="s">
        <v>40</v>
      </c>
      <c r="C11" s="117"/>
      <c r="D11" s="117"/>
      <c r="E11" s="76" t="s">
        <v>16</v>
      </c>
      <c r="F11" s="114">
        <v>7000</v>
      </c>
      <c r="G11" s="115"/>
      <c r="H11" s="78">
        <v>0.23</v>
      </c>
      <c r="I11" s="79">
        <f t="shared" si="0"/>
        <v>0</v>
      </c>
      <c r="J11" s="79">
        <f t="shared" si="1"/>
        <v>0</v>
      </c>
      <c r="K11" s="80">
        <f t="shared" si="2"/>
        <v>0</v>
      </c>
      <c r="L11" s="79">
        <f t="shared" si="3"/>
        <v>0</v>
      </c>
      <c r="M11" s="79">
        <f t="shared" si="4"/>
        <v>0</v>
      </c>
    </row>
    <row r="12" spans="1:13" s="66" customFormat="1" ht="12.75">
      <c r="A12" s="73">
        <v>4</v>
      </c>
      <c r="B12" s="116" t="s">
        <v>41</v>
      </c>
      <c r="C12" s="117"/>
      <c r="D12" s="117"/>
      <c r="E12" s="76" t="s">
        <v>16</v>
      </c>
      <c r="F12" s="114">
        <v>7000</v>
      </c>
      <c r="G12" s="115"/>
      <c r="H12" s="78">
        <v>0.23</v>
      </c>
      <c r="I12" s="79">
        <f t="shared" si="0"/>
        <v>0</v>
      </c>
      <c r="J12" s="79">
        <f t="shared" si="1"/>
        <v>0</v>
      </c>
      <c r="K12" s="80">
        <f t="shared" si="2"/>
        <v>0</v>
      </c>
      <c r="L12" s="79">
        <f t="shared" si="3"/>
        <v>0</v>
      </c>
      <c r="M12" s="79">
        <f t="shared" si="4"/>
        <v>0</v>
      </c>
    </row>
    <row r="13" spans="1:13" s="66" customFormat="1" ht="12.75">
      <c r="A13" s="73">
        <v>5</v>
      </c>
      <c r="B13" s="116" t="s">
        <v>42</v>
      </c>
      <c r="C13" s="117"/>
      <c r="D13" s="117"/>
      <c r="E13" s="76" t="s">
        <v>16</v>
      </c>
      <c r="F13" s="114">
        <v>3000</v>
      </c>
      <c r="G13" s="115"/>
      <c r="H13" s="78">
        <v>0.23</v>
      </c>
      <c r="I13" s="79">
        <f t="shared" si="0"/>
        <v>0</v>
      </c>
      <c r="J13" s="79">
        <f t="shared" si="1"/>
        <v>0</v>
      </c>
      <c r="K13" s="80">
        <f t="shared" si="2"/>
        <v>0</v>
      </c>
      <c r="L13" s="79">
        <f t="shared" si="3"/>
        <v>0</v>
      </c>
      <c r="M13" s="79">
        <f t="shared" si="4"/>
        <v>0</v>
      </c>
    </row>
    <row r="14" spans="1:13" s="66" customFormat="1" ht="12.75">
      <c r="A14" s="73">
        <v>6</v>
      </c>
      <c r="B14" s="95" t="s">
        <v>43</v>
      </c>
      <c r="C14" s="117"/>
      <c r="D14" s="117"/>
      <c r="E14" s="76" t="s">
        <v>16</v>
      </c>
      <c r="F14" s="114">
        <v>50000</v>
      </c>
      <c r="G14" s="115"/>
      <c r="H14" s="78">
        <v>0.23</v>
      </c>
      <c r="I14" s="79">
        <f t="shared" si="0"/>
        <v>0</v>
      </c>
      <c r="J14" s="79">
        <f t="shared" si="1"/>
        <v>0</v>
      </c>
      <c r="K14" s="80">
        <f t="shared" si="2"/>
        <v>0</v>
      </c>
      <c r="L14" s="79">
        <f t="shared" si="3"/>
        <v>0</v>
      </c>
      <c r="M14" s="79">
        <f t="shared" si="4"/>
        <v>0</v>
      </c>
    </row>
    <row r="15" spans="1:13" s="66" customFormat="1" ht="12.75">
      <c r="A15" s="98"/>
      <c r="B15" s="99"/>
      <c r="C15" s="99"/>
      <c r="D15" s="99"/>
      <c r="E15" s="100"/>
      <c r="F15" s="100"/>
      <c r="G15" s="100"/>
      <c r="H15" s="100"/>
      <c r="I15" s="352" t="s">
        <v>17</v>
      </c>
      <c r="J15" s="363"/>
      <c r="K15" s="363"/>
      <c r="L15" s="366"/>
      <c r="M15" s="118">
        <f>SUM(K9:K14)</f>
        <v>0</v>
      </c>
    </row>
    <row r="16" spans="1:13" s="66" customFormat="1" ht="12.75">
      <c r="A16" s="98"/>
      <c r="B16" s="99"/>
      <c r="C16" s="99"/>
      <c r="D16" s="99"/>
      <c r="E16" s="100"/>
      <c r="F16" s="100"/>
      <c r="G16" s="100"/>
      <c r="H16" s="100"/>
      <c r="I16" s="352" t="s">
        <v>18</v>
      </c>
      <c r="J16" s="363"/>
      <c r="K16" s="363"/>
      <c r="L16" s="366"/>
      <c r="M16" s="118">
        <f>SUM(L9:L14)</f>
        <v>0</v>
      </c>
    </row>
    <row r="17" spans="1:13" s="66" customFormat="1" ht="12.75">
      <c r="A17" s="98"/>
      <c r="B17" s="86" t="s">
        <v>19</v>
      </c>
      <c r="C17" s="99"/>
      <c r="D17" s="99"/>
      <c r="E17" s="100"/>
      <c r="F17" s="100"/>
      <c r="G17" s="100"/>
      <c r="H17" s="100"/>
      <c r="I17" s="352" t="s">
        <v>20</v>
      </c>
      <c r="J17" s="363"/>
      <c r="K17" s="363"/>
      <c r="L17" s="366"/>
      <c r="M17" s="105">
        <f>M15+M16</f>
        <v>0</v>
      </c>
    </row>
    <row r="20" ht="12.75">
      <c r="B20" s="40" t="s">
        <v>387</v>
      </c>
    </row>
  </sheetData>
  <sheetProtection/>
  <mergeCells count="4">
    <mergeCell ref="I16:L16"/>
    <mergeCell ref="I17:L17"/>
    <mergeCell ref="A8:M8"/>
    <mergeCell ref="I15:L15"/>
  </mergeCells>
  <printOptions/>
  <pageMargins left="0.75" right="0.75" top="1" bottom="1" header="0.5" footer="0.5"/>
  <pageSetup horizontalDpi="600" verticalDpi="600" orientation="landscape" paperSize="9" scale="87" r:id="rId1"/>
</worksheet>
</file>

<file path=xl/worksheets/sheet80.xml><?xml version="1.0" encoding="utf-8"?>
<worksheet xmlns="http://schemas.openxmlformats.org/spreadsheetml/2006/main" xmlns:r="http://schemas.openxmlformats.org/officeDocument/2006/relationships">
  <dimension ref="A1:M13"/>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391</v>
      </c>
      <c r="C4" s="66" t="s">
        <v>408</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217" t="s">
        <v>3</v>
      </c>
      <c r="B6" s="217" t="s">
        <v>4</v>
      </c>
      <c r="C6" s="217" t="s">
        <v>5</v>
      </c>
      <c r="D6" s="217" t="s">
        <v>6</v>
      </c>
      <c r="E6" s="217" t="s">
        <v>22</v>
      </c>
      <c r="F6" s="217" t="s">
        <v>8</v>
      </c>
      <c r="G6" s="69" t="s">
        <v>9</v>
      </c>
      <c r="H6" s="217" t="s">
        <v>10</v>
      </c>
      <c r="I6" s="217" t="s">
        <v>11</v>
      </c>
      <c r="J6" s="217" t="s">
        <v>12</v>
      </c>
      <c r="K6" s="217" t="s">
        <v>13</v>
      </c>
      <c r="L6" s="217" t="s">
        <v>14</v>
      </c>
      <c r="M6" s="217" t="s">
        <v>15</v>
      </c>
    </row>
    <row r="7" spans="1:13" ht="12.75" customHeight="1">
      <c r="A7" s="383"/>
      <c r="B7" s="393"/>
      <c r="C7" s="393"/>
      <c r="D7" s="393"/>
      <c r="E7" s="393"/>
      <c r="F7" s="393"/>
      <c r="G7" s="393"/>
      <c r="H7" s="393"/>
      <c r="I7" s="393"/>
      <c r="J7" s="393"/>
      <c r="K7" s="393"/>
      <c r="L7" s="393"/>
      <c r="M7" s="412"/>
    </row>
    <row r="8" spans="1:13" ht="25.5">
      <c r="A8" s="217">
        <v>1</v>
      </c>
      <c r="B8" s="10" t="s">
        <v>410</v>
      </c>
      <c r="C8" s="217"/>
      <c r="D8" s="217"/>
      <c r="E8" s="215" t="s">
        <v>409</v>
      </c>
      <c r="F8" s="148">
        <v>80</v>
      </c>
      <c r="G8" s="115"/>
      <c r="H8" s="78">
        <v>0.08</v>
      </c>
      <c r="I8" s="79">
        <f>G8*H8</f>
        <v>0</v>
      </c>
      <c r="J8" s="79">
        <f>G8+I8</f>
        <v>0</v>
      </c>
      <c r="K8" s="80">
        <f>F8*G8</f>
        <v>0</v>
      </c>
      <c r="L8" s="79">
        <f>K8*H8</f>
        <v>0</v>
      </c>
      <c r="M8" s="79">
        <f>K8+L8</f>
        <v>0</v>
      </c>
    </row>
    <row r="9" spans="1:13" ht="25.5">
      <c r="A9" s="217">
        <v>2</v>
      </c>
      <c r="B9" s="10" t="s">
        <v>411</v>
      </c>
      <c r="C9" s="217"/>
      <c r="D9" s="217"/>
      <c r="E9" s="215" t="s">
        <v>66</v>
      </c>
      <c r="F9" s="148">
        <v>1</v>
      </c>
      <c r="G9" s="115"/>
      <c r="H9" s="78">
        <v>0.08</v>
      </c>
      <c r="I9" s="79">
        <f>G9*H9</f>
        <v>0</v>
      </c>
      <c r="J9" s="79">
        <f>G9+I9</f>
        <v>0</v>
      </c>
      <c r="K9" s="80">
        <f>F9*G9</f>
        <v>0</v>
      </c>
      <c r="L9" s="79">
        <f>K9*H9</f>
        <v>0</v>
      </c>
      <c r="M9" s="79">
        <f>K9+L9</f>
        <v>0</v>
      </c>
    </row>
    <row r="10" spans="1:13" ht="25.5">
      <c r="A10" s="217">
        <v>3</v>
      </c>
      <c r="B10" s="10" t="s">
        <v>412</v>
      </c>
      <c r="C10" s="217"/>
      <c r="D10" s="217"/>
      <c r="E10" s="215" t="s">
        <v>66</v>
      </c>
      <c r="F10" s="148">
        <v>1</v>
      </c>
      <c r="G10" s="115"/>
      <c r="H10" s="78">
        <v>0.08</v>
      </c>
      <c r="I10" s="79">
        <f>G10*H10</f>
        <v>0</v>
      </c>
      <c r="J10" s="79">
        <f>G10+I10</f>
        <v>0</v>
      </c>
      <c r="K10" s="80">
        <f>F10*G10</f>
        <v>0</v>
      </c>
      <c r="L10" s="79">
        <f>K10*H10</f>
        <v>0</v>
      </c>
      <c r="M10" s="79">
        <f>K10+L10</f>
        <v>0</v>
      </c>
    </row>
    <row r="11" spans="1:13" ht="12.75" customHeight="1">
      <c r="A11" s="219"/>
      <c r="B11" s="85"/>
      <c r="C11" s="85"/>
      <c r="D11" s="85"/>
      <c r="E11" s="219"/>
      <c r="F11" s="219"/>
      <c r="G11" s="67"/>
      <c r="H11" s="67"/>
      <c r="I11" s="383" t="s">
        <v>17</v>
      </c>
      <c r="J11" s="393"/>
      <c r="K11" s="393"/>
      <c r="L11" s="412"/>
      <c r="M11" s="213">
        <f>SUM(K8:K10)</f>
        <v>0</v>
      </c>
    </row>
    <row r="12" spans="1:13" ht="12.75" customHeight="1">
      <c r="A12" s="219"/>
      <c r="B12" s="85"/>
      <c r="C12" s="85"/>
      <c r="D12" s="85"/>
      <c r="E12" s="219"/>
      <c r="F12" s="219"/>
      <c r="G12" s="202"/>
      <c r="H12" s="67"/>
      <c r="I12" s="383" t="s">
        <v>18</v>
      </c>
      <c r="J12" s="393"/>
      <c r="K12" s="393"/>
      <c r="L12" s="412"/>
      <c r="M12" s="213">
        <f>SUM(L8:L10)</f>
        <v>0</v>
      </c>
    </row>
    <row r="13" spans="1:13" ht="12.75" customHeight="1">
      <c r="A13" s="219"/>
      <c r="B13" s="86" t="s">
        <v>19</v>
      </c>
      <c r="C13" s="85"/>
      <c r="D13" s="85"/>
      <c r="E13" s="219"/>
      <c r="F13" s="219"/>
      <c r="G13" s="202"/>
      <c r="H13" s="67"/>
      <c r="I13" s="383" t="s">
        <v>280</v>
      </c>
      <c r="J13" s="393"/>
      <c r="K13" s="393"/>
      <c r="L13" s="412"/>
      <c r="M13" s="71">
        <f>M11+M12</f>
        <v>0</v>
      </c>
    </row>
  </sheetData>
  <sheetProtection/>
  <mergeCells count="4">
    <mergeCell ref="A7:M7"/>
    <mergeCell ref="I11:L11"/>
    <mergeCell ref="I12:L12"/>
    <mergeCell ref="I13:L13"/>
  </mergeCells>
  <printOptions/>
  <pageMargins left="0.7" right="0.7" top="0.75" bottom="0.75" header="0.3" footer="0.3"/>
  <pageSetup horizontalDpi="600" verticalDpi="600" orientation="landscape" paperSize="9" scale="86" r:id="rId1"/>
</worksheet>
</file>

<file path=xl/worksheets/sheet81.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417</v>
      </c>
      <c r="C4" s="66" t="s">
        <v>418</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223" t="s">
        <v>3</v>
      </c>
      <c r="B6" s="223" t="s">
        <v>4</v>
      </c>
      <c r="C6" s="223" t="s">
        <v>5</v>
      </c>
      <c r="D6" s="223" t="s">
        <v>6</v>
      </c>
      <c r="E6" s="223" t="s">
        <v>22</v>
      </c>
      <c r="F6" s="223" t="s">
        <v>8</v>
      </c>
      <c r="G6" s="69" t="s">
        <v>9</v>
      </c>
      <c r="H6" s="223" t="s">
        <v>10</v>
      </c>
      <c r="I6" s="223" t="s">
        <v>11</v>
      </c>
      <c r="J6" s="223" t="s">
        <v>12</v>
      </c>
      <c r="K6" s="223" t="s">
        <v>13</v>
      </c>
      <c r="L6" s="223" t="s">
        <v>14</v>
      </c>
      <c r="M6" s="223" t="s">
        <v>15</v>
      </c>
    </row>
    <row r="7" spans="1:13" ht="12.75" customHeight="1">
      <c r="A7" s="383"/>
      <c r="B7" s="393"/>
      <c r="C7" s="393"/>
      <c r="D7" s="393"/>
      <c r="E7" s="393"/>
      <c r="F7" s="393"/>
      <c r="G7" s="393"/>
      <c r="H7" s="393"/>
      <c r="I7" s="393"/>
      <c r="J7" s="393"/>
      <c r="K7" s="393"/>
      <c r="L7" s="393"/>
      <c r="M7" s="412"/>
    </row>
    <row r="8" spans="1:13" ht="140.25">
      <c r="A8" s="223">
        <v>1</v>
      </c>
      <c r="B8" s="310" t="s">
        <v>459</v>
      </c>
      <c r="C8" s="223"/>
      <c r="D8" s="223"/>
      <c r="E8" s="222" t="s">
        <v>16</v>
      </c>
      <c r="F8" s="148">
        <v>100</v>
      </c>
      <c r="G8" s="115"/>
      <c r="H8" s="78">
        <v>0.08</v>
      </c>
      <c r="I8" s="79">
        <f>G8*H8</f>
        <v>0</v>
      </c>
      <c r="J8" s="79">
        <f>G8+I8</f>
        <v>0</v>
      </c>
      <c r="K8" s="80">
        <f>F8*G8</f>
        <v>0</v>
      </c>
      <c r="L8" s="79">
        <f>K8*H8</f>
        <v>0</v>
      </c>
      <c r="M8" s="79">
        <f>K8+L8</f>
        <v>0</v>
      </c>
    </row>
    <row r="9" spans="1:13" ht="153">
      <c r="A9" s="223">
        <v>2</v>
      </c>
      <c r="B9" s="310" t="s">
        <v>460</v>
      </c>
      <c r="C9" s="223"/>
      <c r="D9" s="223"/>
      <c r="E9" s="228" t="s">
        <v>16</v>
      </c>
      <c r="F9" s="148">
        <v>100</v>
      </c>
      <c r="G9" s="115"/>
      <c r="H9" s="78">
        <v>0.08</v>
      </c>
      <c r="I9" s="79">
        <f>G9*H9</f>
        <v>0</v>
      </c>
      <c r="J9" s="79">
        <f>G9+I9</f>
        <v>0</v>
      </c>
      <c r="K9" s="80">
        <f>F9*G9</f>
        <v>0</v>
      </c>
      <c r="L9" s="79">
        <f>K9*H9</f>
        <v>0</v>
      </c>
      <c r="M9" s="79">
        <f>K9+L9</f>
        <v>0</v>
      </c>
    </row>
    <row r="10" spans="1:13" ht="12.75" customHeight="1">
      <c r="A10" s="224"/>
      <c r="B10" s="85"/>
      <c r="C10" s="85"/>
      <c r="D10" s="85"/>
      <c r="E10" s="224"/>
      <c r="F10" s="224"/>
      <c r="G10" s="67"/>
      <c r="H10" s="67"/>
      <c r="I10" s="383" t="s">
        <v>17</v>
      </c>
      <c r="J10" s="393"/>
      <c r="K10" s="393"/>
      <c r="L10" s="412"/>
      <c r="M10" s="221">
        <f>SUM(K8:K9)</f>
        <v>0</v>
      </c>
    </row>
    <row r="11" spans="1:13" ht="12.75" customHeight="1">
      <c r="A11" s="224"/>
      <c r="B11" s="85"/>
      <c r="C11" s="85"/>
      <c r="D11" s="85"/>
      <c r="E11" s="224"/>
      <c r="F11" s="224"/>
      <c r="G11" s="202"/>
      <c r="H11" s="67"/>
      <c r="I11" s="383" t="s">
        <v>18</v>
      </c>
      <c r="J11" s="393"/>
      <c r="K11" s="393"/>
      <c r="L11" s="412"/>
      <c r="M11" s="221">
        <f>SUM(L8:L9)</f>
        <v>0</v>
      </c>
    </row>
    <row r="12" spans="1:13" ht="12.75" customHeight="1">
      <c r="A12" s="224"/>
      <c r="B12" s="86" t="s">
        <v>19</v>
      </c>
      <c r="C12" s="85"/>
      <c r="D12" s="85"/>
      <c r="E12" s="224"/>
      <c r="F12" s="224"/>
      <c r="G12" s="202"/>
      <c r="H12" s="67"/>
      <c r="I12" s="383" t="s">
        <v>280</v>
      </c>
      <c r="J12" s="393"/>
      <c r="K12" s="393"/>
      <c r="L12" s="412"/>
      <c r="M12" s="71">
        <f>M10+M11</f>
        <v>0</v>
      </c>
    </row>
  </sheetData>
  <sheetProtection/>
  <mergeCells count="4">
    <mergeCell ref="A7:M7"/>
    <mergeCell ref="I10:L10"/>
    <mergeCell ref="I11:L11"/>
    <mergeCell ref="I12:L12"/>
  </mergeCells>
  <printOptions/>
  <pageMargins left="0.7" right="0.7" top="0.75" bottom="0.75" header="0.3" footer="0.3"/>
  <pageSetup horizontalDpi="600" verticalDpi="600" orientation="landscape" paperSize="9" scale="86" r:id="rId1"/>
</worksheet>
</file>

<file path=xl/worksheets/sheet82.xml><?xml version="1.0" encoding="utf-8"?>
<worksheet xmlns="http://schemas.openxmlformats.org/spreadsheetml/2006/main" xmlns:r="http://schemas.openxmlformats.org/officeDocument/2006/relationships">
  <dimension ref="A2:M68"/>
  <sheetViews>
    <sheetView zoomScalePageLayoutView="0" workbookViewId="0" topLeftCell="A2">
      <selection activeCell="A2" sqref="A2:IV2"/>
    </sheetView>
  </sheetViews>
  <sheetFormatPr defaultColWidth="9.140625" defaultRowHeight="12.75"/>
  <cols>
    <col min="1" max="1" width="6.140625" style="41" customWidth="1"/>
    <col min="2" max="2" width="20.421875" style="40" customWidth="1"/>
    <col min="3" max="3" width="9.7109375" style="40" customWidth="1"/>
    <col min="4" max="4" width="10.00390625" style="42" customWidth="1"/>
    <col min="5" max="5" width="6.8515625" style="40" customWidth="1"/>
    <col min="6" max="6" width="9.140625" style="40" customWidth="1"/>
    <col min="7" max="7" width="11.28125" style="40" customWidth="1"/>
    <col min="8" max="8" width="6.57421875" style="40" customWidth="1"/>
    <col min="9" max="9" width="8.8515625" style="40" customWidth="1"/>
    <col min="10" max="10" width="11.421875" style="40" customWidth="1"/>
    <col min="11" max="11" width="11.57421875" style="40" customWidth="1"/>
    <col min="12" max="12" width="10.28125" style="40" customWidth="1"/>
    <col min="13" max="13" width="14.00390625" style="40" customWidth="1"/>
    <col min="14" max="16384" width="9.140625" style="40" customWidth="1"/>
  </cols>
  <sheetData>
    <row r="2" spans="2:13" ht="12.75">
      <c r="B2" s="32" t="s">
        <v>389</v>
      </c>
      <c r="C2" s="18"/>
      <c r="D2" s="18"/>
      <c r="E2" s="31"/>
      <c r="F2" s="31"/>
      <c r="G2" s="31"/>
      <c r="H2" s="31"/>
      <c r="I2" s="31"/>
      <c r="J2" s="31"/>
      <c r="K2" s="31"/>
      <c r="L2" s="72" t="s">
        <v>0</v>
      </c>
      <c r="M2" s="31"/>
    </row>
    <row r="3" spans="2:13" ht="14.25" customHeight="1">
      <c r="B3" s="230"/>
      <c r="E3" s="42"/>
      <c r="F3" s="42"/>
      <c r="G3" s="42"/>
      <c r="H3" s="42"/>
      <c r="I3" s="42"/>
      <c r="J3" s="42"/>
      <c r="K3" s="42"/>
      <c r="L3" s="232"/>
      <c r="M3" s="42"/>
    </row>
    <row r="4" spans="1:7" s="233" customFormat="1" ht="12.75">
      <c r="A4" s="42"/>
      <c r="B4" s="233" t="s">
        <v>444</v>
      </c>
      <c r="C4" s="233" t="s">
        <v>419</v>
      </c>
      <c r="D4" s="42"/>
      <c r="G4" s="234"/>
    </row>
    <row r="5" ht="12.75">
      <c r="F5" s="57"/>
    </row>
    <row r="6" spans="1:13" ht="38.25">
      <c r="A6" s="235" t="s">
        <v>3</v>
      </c>
      <c r="B6" s="235" t="s">
        <v>4</v>
      </c>
      <c r="C6" s="235" t="s">
        <v>5</v>
      </c>
      <c r="D6" s="235" t="s">
        <v>277</v>
      </c>
      <c r="E6" s="235" t="s">
        <v>22</v>
      </c>
      <c r="F6" s="235" t="s">
        <v>8</v>
      </c>
      <c r="G6" s="236" t="s">
        <v>9</v>
      </c>
      <c r="H6" s="235" t="s">
        <v>10</v>
      </c>
      <c r="I6" s="235" t="s">
        <v>11</v>
      </c>
      <c r="J6" s="235" t="s">
        <v>12</v>
      </c>
      <c r="K6" s="235" t="s">
        <v>13</v>
      </c>
      <c r="L6" s="235" t="s">
        <v>14</v>
      </c>
      <c r="M6" s="235" t="s">
        <v>15</v>
      </c>
    </row>
    <row r="7" spans="1:13" ht="12.75">
      <c r="A7" s="94">
        <v>1</v>
      </c>
      <c r="B7" s="94">
        <v>2</v>
      </c>
      <c r="C7" s="94">
        <v>3</v>
      </c>
      <c r="D7" s="94">
        <v>4</v>
      </c>
      <c r="E7" s="94">
        <v>5</v>
      </c>
      <c r="F7" s="94">
        <v>6</v>
      </c>
      <c r="G7" s="94">
        <v>7</v>
      </c>
      <c r="H7" s="94">
        <v>8</v>
      </c>
      <c r="I7" s="94">
        <v>9</v>
      </c>
      <c r="J7" s="94">
        <v>10</v>
      </c>
      <c r="K7" s="94">
        <v>11</v>
      </c>
      <c r="L7" s="94">
        <v>12</v>
      </c>
      <c r="M7" s="94">
        <v>13</v>
      </c>
    </row>
    <row r="8" spans="1:13" ht="12" customHeight="1" thickBot="1">
      <c r="A8" s="53"/>
      <c r="B8" s="417" t="s">
        <v>419</v>
      </c>
      <c r="C8" s="418"/>
      <c r="D8" s="418"/>
      <c r="E8" s="418"/>
      <c r="F8" s="418"/>
      <c r="G8" s="418"/>
      <c r="H8" s="418"/>
      <c r="I8" s="418"/>
      <c r="J8" s="418"/>
      <c r="K8" s="418"/>
      <c r="L8" s="418"/>
      <c r="M8" s="419"/>
    </row>
    <row r="9" spans="1:13" s="233" customFormat="1" ht="12.75">
      <c r="A9" s="237">
        <v>1</v>
      </c>
      <c r="B9" s="238" t="s">
        <v>420</v>
      </c>
      <c r="C9" s="239"/>
      <c r="D9" s="239"/>
      <c r="E9" s="240" t="s">
        <v>16</v>
      </c>
      <c r="F9" s="240">
        <v>2</v>
      </c>
      <c r="G9" s="241"/>
      <c r="H9" s="242">
        <v>0.08</v>
      </c>
      <c r="I9" s="243">
        <f aca="true" t="shared" si="0" ref="I9:I28">G9*H9</f>
        <v>0</v>
      </c>
      <c r="J9" s="243">
        <f aca="true" t="shared" si="1" ref="J9:J28">G9+I9</f>
        <v>0</v>
      </c>
      <c r="K9" s="244">
        <f aca="true" t="shared" si="2" ref="K9:K28">F9*G9</f>
        <v>0</v>
      </c>
      <c r="L9" s="243">
        <f aca="true" t="shared" si="3" ref="L9:L28">K9*H9</f>
        <v>0</v>
      </c>
      <c r="M9" s="245">
        <f aca="true" t="shared" si="4" ref="M9:M28">K9+L9</f>
        <v>0</v>
      </c>
    </row>
    <row r="10" spans="1:13" s="233" customFormat="1" ht="52.5" customHeight="1" thickBot="1">
      <c r="A10" s="420" t="s">
        <v>487</v>
      </c>
      <c r="B10" s="421"/>
      <c r="C10" s="421"/>
      <c r="D10" s="421"/>
      <c r="E10" s="421"/>
      <c r="F10" s="421"/>
      <c r="G10" s="421"/>
      <c r="H10" s="421"/>
      <c r="I10" s="421"/>
      <c r="J10" s="421"/>
      <c r="K10" s="421"/>
      <c r="L10" s="421"/>
      <c r="M10" s="422"/>
    </row>
    <row r="11" spans="1:13" s="233" customFormat="1" ht="12.75">
      <c r="A11" s="237">
        <v>2</v>
      </c>
      <c r="B11" s="246" t="s">
        <v>421</v>
      </c>
      <c r="C11" s="247"/>
      <c r="D11" s="247"/>
      <c r="E11" s="248" t="s">
        <v>16</v>
      </c>
      <c r="F11" s="248">
        <v>2</v>
      </c>
      <c r="G11" s="249"/>
      <c r="H11" s="250">
        <v>0.08</v>
      </c>
      <c r="I11" s="251">
        <f t="shared" si="0"/>
        <v>0</v>
      </c>
      <c r="J11" s="251">
        <f t="shared" si="1"/>
        <v>0</v>
      </c>
      <c r="K11" s="252">
        <f t="shared" si="2"/>
        <v>0</v>
      </c>
      <c r="L11" s="251">
        <f t="shared" si="3"/>
        <v>0</v>
      </c>
      <c r="M11" s="253">
        <f t="shared" si="4"/>
        <v>0</v>
      </c>
    </row>
    <row r="12" spans="1:13" s="233" customFormat="1" ht="55.5" customHeight="1" thickBot="1">
      <c r="A12" s="420" t="s">
        <v>488</v>
      </c>
      <c r="B12" s="421"/>
      <c r="C12" s="421"/>
      <c r="D12" s="421"/>
      <c r="E12" s="421"/>
      <c r="F12" s="421"/>
      <c r="G12" s="421"/>
      <c r="H12" s="421"/>
      <c r="I12" s="421"/>
      <c r="J12" s="421"/>
      <c r="K12" s="421"/>
      <c r="L12" s="421"/>
      <c r="M12" s="422"/>
    </row>
    <row r="13" spans="1:13" s="233" customFormat="1" ht="12.75">
      <c r="A13" s="237">
        <v>3</v>
      </c>
      <c r="B13" s="246" t="s">
        <v>422</v>
      </c>
      <c r="C13" s="247"/>
      <c r="D13" s="247"/>
      <c r="E13" s="248" t="s">
        <v>16</v>
      </c>
      <c r="F13" s="248">
        <v>2</v>
      </c>
      <c r="G13" s="249"/>
      <c r="H13" s="250">
        <v>0.08</v>
      </c>
      <c r="I13" s="251">
        <f t="shared" si="0"/>
        <v>0</v>
      </c>
      <c r="J13" s="251">
        <f t="shared" si="1"/>
        <v>0</v>
      </c>
      <c r="K13" s="252">
        <f t="shared" si="2"/>
        <v>0</v>
      </c>
      <c r="L13" s="251">
        <f t="shared" si="3"/>
        <v>0</v>
      </c>
      <c r="M13" s="253">
        <f t="shared" si="4"/>
        <v>0</v>
      </c>
    </row>
    <row r="14" spans="1:13" s="233" customFormat="1" ht="54" customHeight="1" thickBot="1">
      <c r="A14" s="420" t="s">
        <v>489</v>
      </c>
      <c r="B14" s="421"/>
      <c r="C14" s="421"/>
      <c r="D14" s="421"/>
      <c r="E14" s="421"/>
      <c r="F14" s="421"/>
      <c r="G14" s="421"/>
      <c r="H14" s="421"/>
      <c r="I14" s="421"/>
      <c r="J14" s="421"/>
      <c r="K14" s="421"/>
      <c r="L14" s="421"/>
      <c r="M14" s="422"/>
    </row>
    <row r="15" spans="1:13" s="233" customFormat="1" ht="12.75">
      <c r="A15" s="237">
        <v>4</v>
      </c>
      <c r="B15" s="246" t="s">
        <v>423</v>
      </c>
      <c r="C15" s="247"/>
      <c r="D15" s="247"/>
      <c r="E15" s="248" t="s">
        <v>16</v>
      </c>
      <c r="F15" s="248">
        <v>2</v>
      </c>
      <c r="G15" s="249"/>
      <c r="H15" s="250">
        <v>0.08</v>
      </c>
      <c r="I15" s="251">
        <f t="shared" si="0"/>
        <v>0</v>
      </c>
      <c r="J15" s="251">
        <f t="shared" si="1"/>
        <v>0</v>
      </c>
      <c r="K15" s="252">
        <f t="shared" si="2"/>
        <v>0</v>
      </c>
      <c r="L15" s="251">
        <f t="shared" si="3"/>
        <v>0</v>
      </c>
      <c r="M15" s="253">
        <f t="shared" si="4"/>
        <v>0</v>
      </c>
    </row>
    <row r="16" spans="1:13" s="233" customFormat="1" ht="59.25" customHeight="1" thickBot="1">
      <c r="A16" s="420" t="s">
        <v>490</v>
      </c>
      <c r="B16" s="421"/>
      <c r="C16" s="421"/>
      <c r="D16" s="421"/>
      <c r="E16" s="421"/>
      <c r="F16" s="421"/>
      <c r="G16" s="421"/>
      <c r="H16" s="421"/>
      <c r="I16" s="421"/>
      <c r="J16" s="421"/>
      <c r="K16" s="421"/>
      <c r="L16" s="421"/>
      <c r="M16" s="422"/>
    </row>
    <row r="17" spans="1:13" s="233" customFormat="1" ht="12.75">
      <c r="A17" s="237">
        <v>5</v>
      </c>
      <c r="B17" s="423" t="s">
        <v>424</v>
      </c>
      <c r="C17" s="424"/>
      <c r="D17" s="424"/>
      <c r="E17" s="424"/>
      <c r="F17" s="424"/>
      <c r="G17" s="424"/>
      <c r="H17" s="424"/>
      <c r="I17" s="424"/>
      <c r="J17" s="424"/>
      <c r="K17" s="424"/>
      <c r="L17" s="424"/>
      <c r="M17" s="425"/>
    </row>
    <row r="18" spans="1:13" s="233" customFormat="1" ht="24.75" customHeight="1">
      <c r="A18" s="426" t="s">
        <v>491</v>
      </c>
      <c r="B18" s="427"/>
      <c r="C18" s="427"/>
      <c r="D18" s="427"/>
      <c r="E18" s="427"/>
      <c r="F18" s="427"/>
      <c r="G18" s="427"/>
      <c r="H18" s="427"/>
      <c r="I18" s="427"/>
      <c r="J18" s="427"/>
      <c r="K18" s="427"/>
      <c r="L18" s="427"/>
      <c r="M18" s="428"/>
    </row>
    <row r="19" spans="1:13" s="233" customFormat="1" ht="12.75">
      <c r="A19" s="254"/>
      <c r="B19" s="255"/>
      <c r="C19" s="94"/>
      <c r="D19" s="94"/>
      <c r="E19" s="256" t="s">
        <v>16</v>
      </c>
      <c r="F19" s="256">
        <v>2</v>
      </c>
      <c r="G19" s="249"/>
      <c r="H19" s="47">
        <v>0.08</v>
      </c>
      <c r="I19" s="257">
        <f t="shared" si="0"/>
        <v>0</v>
      </c>
      <c r="J19" s="257">
        <f t="shared" si="1"/>
        <v>0</v>
      </c>
      <c r="K19" s="258">
        <f t="shared" si="2"/>
        <v>0</v>
      </c>
      <c r="L19" s="257">
        <f t="shared" si="3"/>
        <v>0</v>
      </c>
      <c r="M19" s="259">
        <f t="shared" si="4"/>
        <v>0</v>
      </c>
    </row>
    <row r="20" spans="1:13" s="233" customFormat="1" ht="12.75">
      <c r="A20" s="426" t="s">
        <v>492</v>
      </c>
      <c r="B20" s="427"/>
      <c r="C20" s="427"/>
      <c r="D20" s="427"/>
      <c r="E20" s="427"/>
      <c r="F20" s="427"/>
      <c r="G20" s="427"/>
      <c r="H20" s="427"/>
      <c r="I20" s="427"/>
      <c r="J20" s="427"/>
      <c r="K20" s="427"/>
      <c r="L20" s="427"/>
      <c r="M20" s="428"/>
    </row>
    <row r="21" spans="1:13" s="233" customFormat="1" ht="12.75">
      <c r="A21" s="254"/>
      <c r="B21" s="255"/>
      <c r="C21" s="94"/>
      <c r="D21" s="94"/>
      <c r="E21" s="256" t="s">
        <v>16</v>
      </c>
      <c r="F21" s="256">
        <v>2</v>
      </c>
      <c r="G21" s="249"/>
      <c r="H21" s="47">
        <v>0.08</v>
      </c>
      <c r="I21" s="257">
        <f t="shared" si="0"/>
        <v>0</v>
      </c>
      <c r="J21" s="257">
        <f t="shared" si="1"/>
        <v>0</v>
      </c>
      <c r="K21" s="258">
        <f t="shared" si="2"/>
        <v>0</v>
      </c>
      <c r="L21" s="257">
        <f t="shared" si="3"/>
        <v>0</v>
      </c>
      <c r="M21" s="259">
        <f t="shared" si="4"/>
        <v>0</v>
      </c>
    </row>
    <row r="22" spans="1:13" s="233" customFormat="1" ht="12.75">
      <c r="A22" s="426" t="s">
        <v>425</v>
      </c>
      <c r="B22" s="427"/>
      <c r="C22" s="427"/>
      <c r="D22" s="427"/>
      <c r="E22" s="427"/>
      <c r="F22" s="427"/>
      <c r="G22" s="427"/>
      <c r="H22" s="427"/>
      <c r="I22" s="427"/>
      <c r="J22" s="427"/>
      <c r="K22" s="427"/>
      <c r="L22" s="427"/>
      <c r="M22" s="428"/>
    </row>
    <row r="23" spans="1:13" s="233" customFormat="1" ht="12.75">
      <c r="A23" s="254"/>
      <c r="B23" s="255"/>
      <c r="C23" s="94"/>
      <c r="D23" s="94"/>
      <c r="E23" s="256" t="s">
        <v>16</v>
      </c>
      <c r="F23" s="256">
        <v>2</v>
      </c>
      <c r="G23" s="249"/>
      <c r="H23" s="47">
        <v>0.08</v>
      </c>
      <c r="I23" s="257">
        <f t="shared" si="0"/>
        <v>0</v>
      </c>
      <c r="J23" s="257">
        <f t="shared" si="1"/>
        <v>0</v>
      </c>
      <c r="K23" s="258">
        <f t="shared" si="2"/>
        <v>0</v>
      </c>
      <c r="L23" s="257">
        <f t="shared" si="3"/>
        <v>0</v>
      </c>
      <c r="M23" s="259">
        <f t="shared" si="4"/>
        <v>0</v>
      </c>
    </row>
    <row r="24" spans="1:13" s="233" customFormat="1" ht="33.75" customHeight="1" thickBot="1">
      <c r="A24" s="420" t="s">
        <v>493</v>
      </c>
      <c r="B24" s="421"/>
      <c r="C24" s="421"/>
      <c r="D24" s="421"/>
      <c r="E24" s="421"/>
      <c r="F24" s="421"/>
      <c r="G24" s="421"/>
      <c r="H24" s="421"/>
      <c r="I24" s="421"/>
      <c r="J24" s="421"/>
      <c r="K24" s="421"/>
      <c r="L24" s="421"/>
      <c r="M24" s="422"/>
    </row>
    <row r="25" spans="1:13" s="233" customFormat="1" ht="102.75" thickBot="1">
      <c r="A25" s="260">
        <v>6</v>
      </c>
      <c r="B25" s="261" t="s">
        <v>494</v>
      </c>
      <c r="C25" s="262"/>
      <c r="D25" s="262"/>
      <c r="E25" s="263" t="s">
        <v>16</v>
      </c>
      <c r="F25" s="263">
        <v>2</v>
      </c>
      <c r="G25" s="264"/>
      <c r="H25" s="265">
        <v>0.08</v>
      </c>
      <c r="I25" s="266">
        <f t="shared" si="0"/>
        <v>0</v>
      </c>
      <c r="J25" s="266">
        <f t="shared" si="1"/>
        <v>0</v>
      </c>
      <c r="K25" s="267">
        <f t="shared" si="2"/>
        <v>0</v>
      </c>
      <c r="L25" s="266">
        <f t="shared" si="3"/>
        <v>0</v>
      </c>
      <c r="M25" s="268">
        <f t="shared" si="4"/>
        <v>0</v>
      </c>
    </row>
    <row r="26" spans="1:13" s="233" customFormat="1" ht="357">
      <c r="A26" s="269">
        <v>7</v>
      </c>
      <c r="B26" s="270" t="s">
        <v>495</v>
      </c>
      <c r="C26" s="239"/>
      <c r="D26" s="239"/>
      <c r="E26" s="240" t="s">
        <v>16</v>
      </c>
      <c r="F26" s="240">
        <v>2</v>
      </c>
      <c r="G26" s="241"/>
      <c r="H26" s="242">
        <v>0.08</v>
      </c>
      <c r="I26" s="243">
        <f t="shared" si="0"/>
        <v>0</v>
      </c>
      <c r="J26" s="243">
        <f t="shared" si="1"/>
        <v>0</v>
      </c>
      <c r="K26" s="244">
        <f t="shared" si="2"/>
        <v>0</v>
      </c>
      <c r="L26" s="243">
        <f t="shared" si="3"/>
        <v>0</v>
      </c>
      <c r="M26" s="245">
        <f t="shared" si="4"/>
        <v>0</v>
      </c>
    </row>
    <row r="27" spans="1:13" s="233" customFormat="1" ht="60" customHeight="1" thickBot="1">
      <c r="A27" s="420" t="s">
        <v>496</v>
      </c>
      <c r="B27" s="421"/>
      <c r="C27" s="421"/>
      <c r="D27" s="421"/>
      <c r="E27" s="421"/>
      <c r="F27" s="421"/>
      <c r="G27" s="421"/>
      <c r="H27" s="421"/>
      <c r="I27" s="421"/>
      <c r="J27" s="421"/>
      <c r="K27" s="421"/>
      <c r="L27" s="421"/>
      <c r="M27" s="422"/>
    </row>
    <row r="28" spans="1:13" s="233" customFormat="1" ht="25.5">
      <c r="A28" s="271">
        <v>8</v>
      </c>
      <c r="B28" s="272" t="s">
        <v>426</v>
      </c>
      <c r="C28" s="247"/>
      <c r="D28" s="273"/>
      <c r="E28" s="248" t="s">
        <v>16</v>
      </c>
      <c r="F28" s="248">
        <v>2</v>
      </c>
      <c r="G28" s="249"/>
      <c r="H28" s="250">
        <v>0.08</v>
      </c>
      <c r="I28" s="251">
        <f t="shared" si="0"/>
        <v>0</v>
      </c>
      <c r="J28" s="251">
        <f t="shared" si="1"/>
        <v>0</v>
      </c>
      <c r="K28" s="252">
        <f t="shared" si="2"/>
        <v>0</v>
      </c>
      <c r="L28" s="251">
        <f t="shared" si="3"/>
        <v>0</v>
      </c>
      <c r="M28" s="253">
        <f t="shared" si="4"/>
        <v>0</v>
      </c>
    </row>
    <row r="29" spans="1:13" s="233" customFormat="1" ht="26.25" customHeight="1" thickBot="1">
      <c r="A29" s="420" t="s">
        <v>427</v>
      </c>
      <c r="B29" s="421"/>
      <c r="C29" s="421"/>
      <c r="D29" s="421"/>
      <c r="E29" s="421"/>
      <c r="F29" s="421"/>
      <c r="G29" s="421"/>
      <c r="H29" s="421"/>
      <c r="I29" s="421"/>
      <c r="J29" s="421"/>
      <c r="K29" s="421"/>
      <c r="L29" s="421"/>
      <c r="M29" s="422"/>
    </row>
    <row r="30" spans="1:13" s="233" customFormat="1" ht="12.75">
      <c r="A30" s="271">
        <v>9</v>
      </c>
      <c r="B30" s="246" t="s">
        <v>428</v>
      </c>
      <c r="C30" s="247"/>
      <c r="D30" s="274"/>
      <c r="E30" s="248" t="s">
        <v>16</v>
      </c>
      <c r="F30" s="248">
        <v>2</v>
      </c>
      <c r="G30" s="249"/>
      <c r="H30" s="250">
        <v>0.08</v>
      </c>
      <c r="I30" s="251">
        <f>G30*H30</f>
        <v>0</v>
      </c>
      <c r="J30" s="251">
        <f>G30+I30</f>
        <v>0</v>
      </c>
      <c r="K30" s="252">
        <f>F30*G30</f>
        <v>0</v>
      </c>
      <c r="L30" s="251">
        <f>K30*H30</f>
        <v>0</v>
      </c>
      <c r="M30" s="253">
        <f>K30+L30</f>
        <v>0</v>
      </c>
    </row>
    <row r="31" spans="1:13" s="233" customFormat="1" ht="13.5" thickBot="1">
      <c r="A31" s="420" t="s">
        <v>497</v>
      </c>
      <c r="B31" s="421"/>
      <c r="C31" s="421"/>
      <c r="D31" s="421"/>
      <c r="E31" s="421"/>
      <c r="F31" s="421"/>
      <c r="G31" s="421"/>
      <c r="H31" s="421"/>
      <c r="I31" s="421"/>
      <c r="J31" s="421"/>
      <c r="K31" s="421"/>
      <c r="L31" s="421"/>
      <c r="M31" s="422"/>
    </row>
    <row r="32" spans="1:13" s="233" customFormat="1" ht="12.75">
      <c r="A32" s="271">
        <v>10</v>
      </c>
      <c r="B32" s="246" t="s">
        <v>429</v>
      </c>
      <c r="C32" s="247"/>
      <c r="D32" s="273"/>
      <c r="E32" s="248"/>
      <c r="F32" s="248"/>
      <c r="G32" s="275"/>
      <c r="H32" s="250"/>
      <c r="I32" s="251"/>
      <c r="J32" s="251"/>
      <c r="K32" s="252"/>
      <c r="L32" s="251"/>
      <c r="M32" s="253"/>
    </row>
    <row r="33" spans="1:13" s="233" customFormat="1" ht="39.75" customHeight="1">
      <c r="A33" s="429" t="s">
        <v>498</v>
      </c>
      <c r="B33" s="430"/>
      <c r="C33" s="430"/>
      <c r="D33" s="430"/>
      <c r="E33" s="430"/>
      <c r="F33" s="430"/>
      <c r="G33" s="430"/>
      <c r="H33" s="430"/>
      <c r="I33" s="430"/>
      <c r="J33" s="430"/>
      <c r="K33" s="430"/>
      <c r="L33" s="430"/>
      <c r="M33" s="431"/>
    </row>
    <row r="34" spans="1:13" s="233" customFormat="1" ht="12.75">
      <c r="A34" s="432" t="s">
        <v>499</v>
      </c>
      <c r="B34" s="433"/>
      <c r="C34" s="433"/>
      <c r="D34" s="433"/>
      <c r="E34" s="433"/>
      <c r="F34" s="433"/>
      <c r="G34" s="433"/>
      <c r="H34" s="433"/>
      <c r="I34" s="433"/>
      <c r="J34" s="433"/>
      <c r="K34" s="433"/>
      <c r="L34" s="433"/>
      <c r="M34" s="434"/>
    </row>
    <row r="35" spans="1:13" s="233" customFormat="1" ht="12.75">
      <c r="A35" s="254"/>
      <c r="B35" s="45" t="s">
        <v>430</v>
      </c>
      <c r="C35" s="276"/>
      <c r="D35" s="45"/>
      <c r="E35" s="256" t="s">
        <v>16</v>
      </c>
      <c r="F35" s="256">
        <v>4</v>
      </c>
      <c r="G35" s="249"/>
      <c r="H35" s="47">
        <v>0.08</v>
      </c>
      <c r="I35" s="257">
        <f>G35*H35</f>
        <v>0</v>
      </c>
      <c r="J35" s="257">
        <f>G35+I35</f>
        <v>0</v>
      </c>
      <c r="K35" s="258">
        <f>F35*G35</f>
        <v>0</v>
      </c>
      <c r="L35" s="257">
        <f>K35*H35</f>
        <v>0</v>
      </c>
      <c r="M35" s="259">
        <f>K35+L35</f>
        <v>0</v>
      </c>
    </row>
    <row r="36" spans="1:13" s="233" customFormat="1" ht="12.75">
      <c r="A36" s="429" t="s">
        <v>500</v>
      </c>
      <c r="B36" s="430"/>
      <c r="C36" s="430"/>
      <c r="D36" s="430"/>
      <c r="E36" s="430"/>
      <c r="F36" s="430"/>
      <c r="G36" s="430"/>
      <c r="H36" s="430"/>
      <c r="I36" s="430"/>
      <c r="J36" s="430"/>
      <c r="K36" s="430"/>
      <c r="L36" s="430"/>
      <c r="M36" s="431"/>
    </row>
    <row r="37" spans="1:13" s="233" customFormat="1" ht="12.75">
      <c r="A37" s="254"/>
      <c r="B37" s="45" t="s">
        <v>431</v>
      </c>
      <c r="C37" s="276"/>
      <c r="D37" s="45"/>
      <c r="E37" s="256" t="s">
        <v>16</v>
      </c>
      <c r="F37" s="256">
        <v>4</v>
      </c>
      <c r="G37" s="249"/>
      <c r="H37" s="47">
        <v>0.08</v>
      </c>
      <c r="I37" s="257">
        <f>G37*H37</f>
        <v>0</v>
      </c>
      <c r="J37" s="257">
        <f>G37+I37</f>
        <v>0</v>
      </c>
      <c r="K37" s="258">
        <f>F37*G37</f>
        <v>0</v>
      </c>
      <c r="L37" s="257">
        <f>K37*H37</f>
        <v>0</v>
      </c>
      <c r="M37" s="259">
        <f>K37+L37</f>
        <v>0</v>
      </c>
    </row>
    <row r="38" spans="1:13" s="233" customFormat="1" ht="12.75">
      <c r="A38" s="429" t="s">
        <v>501</v>
      </c>
      <c r="B38" s="430"/>
      <c r="C38" s="430"/>
      <c r="D38" s="430"/>
      <c r="E38" s="430"/>
      <c r="F38" s="430"/>
      <c r="G38" s="430"/>
      <c r="H38" s="430"/>
      <c r="I38" s="430"/>
      <c r="J38" s="430"/>
      <c r="K38" s="430"/>
      <c r="L38" s="430"/>
      <c r="M38" s="431"/>
    </row>
    <row r="39" spans="1:13" s="233" customFormat="1" ht="12.75">
      <c r="A39" s="254"/>
      <c r="B39" s="45" t="s">
        <v>432</v>
      </c>
      <c r="C39" s="276"/>
      <c r="D39" s="45"/>
      <c r="E39" s="256" t="s">
        <v>16</v>
      </c>
      <c r="F39" s="256">
        <v>4</v>
      </c>
      <c r="G39" s="249"/>
      <c r="H39" s="47">
        <v>0.08</v>
      </c>
      <c r="I39" s="257">
        <f>G39*H39</f>
        <v>0</v>
      </c>
      <c r="J39" s="257">
        <f>G39+I39</f>
        <v>0</v>
      </c>
      <c r="K39" s="258">
        <f>F39*G39</f>
        <v>0</v>
      </c>
      <c r="L39" s="257">
        <f>K39*H39</f>
        <v>0</v>
      </c>
      <c r="M39" s="259">
        <f>K39+L39</f>
        <v>0</v>
      </c>
    </row>
    <row r="40" spans="1:13" s="233" customFormat="1" ht="12.75">
      <c r="A40" s="432" t="s">
        <v>502</v>
      </c>
      <c r="B40" s="433"/>
      <c r="C40" s="433"/>
      <c r="D40" s="433"/>
      <c r="E40" s="433"/>
      <c r="F40" s="433"/>
      <c r="G40" s="433"/>
      <c r="H40" s="433"/>
      <c r="I40" s="433"/>
      <c r="J40" s="433"/>
      <c r="K40" s="433"/>
      <c r="L40" s="433"/>
      <c r="M40" s="434"/>
    </row>
    <row r="41" spans="1:13" s="233" customFormat="1" ht="13.5" thickBot="1">
      <c r="A41" s="277"/>
      <c r="B41" s="278" t="s">
        <v>433</v>
      </c>
      <c r="C41" s="279"/>
      <c r="D41" s="280"/>
      <c r="E41" s="281" t="s">
        <v>16</v>
      </c>
      <c r="F41" s="281">
        <v>1</v>
      </c>
      <c r="G41" s="282"/>
      <c r="H41" s="283">
        <v>0.08</v>
      </c>
      <c r="I41" s="284">
        <f>G41*H41</f>
        <v>0</v>
      </c>
      <c r="J41" s="284">
        <f>G41+I41</f>
        <v>0</v>
      </c>
      <c r="K41" s="285">
        <f>F41*G41</f>
        <v>0</v>
      </c>
      <c r="L41" s="284">
        <f>K41*H41</f>
        <v>0</v>
      </c>
      <c r="M41" s="286">
        <f>K41+L41</f>
        <v>0</v>
      </c>
    </row>
    <row r="42" spans="1:13" s="233" customFormat="1" ht="12.75">
      <c r="A42" s="287">
        <v>11</v>
      </c>
      <c r="B42" s="238" t="s">
        <v>434</v>
      </c>
      <c r="C42" s="288"/>
      <c r="D42" s="289"/>
      <c r="E42" s="288"/>
      <c r="F42" s="288"/>
      <c r="G42" s="288"/>
      <c r="H42" s="288"/>
      <c r="I42" s="288"/>
      <c r="J42" s="288"/>
      <c r="K42" s="288"/>
      <c r="L42" s="288"/>
      <c r="M42" s="290"/>
    </row>
    <row r="43" spans="1:13" s="233" customFormat="1" ht="44.25" customHeight="1">
      <c r="A43" s="432" t="s">
        <v>503</v>
      </c>
      <c r="B43" s="433"/>
      <c r="C43" s="433"/>
      <c r="D43" s="433"/>
      <c r="E43" s="433"/>
      <c r="F43" s="433"/>
      <c r="G43" s="433"/>
      <c r="H43" s="433"/>
      <c r="I43" s="433"/>
      <c r="J43" s="433"/>
      <c r="K43" s="433"/>
      <c r="L43" s="433"/>
      <c r="M43" s="434"/>
    </row>
    <row r="44" spans="1:13" s="233" customFormat="1" ht="12.75">
      <c r="A44" s="432" t="s">
        <v>504</v>
      </c>
      <c r="B44" s="433"/>
      <c r="C44" s="433"/>
      <c r="D44" s="433"/>
      <c r="E44" s="433"/>
      <c r="F44" s="433"/>
      <c r="G44" s="433"/>
      <c r="H44" s="433"/>
      <c r="I44" s="433"/>
      <c r="J44" s="433"/>
      <c r="K44" s="433"/>
      <c r="L44" s="433"/>
      <c r="M44" s="434"/>
    </row>
    <row r="45" spans="1:13" s="233" customFormat="1" ht="12.75">
      <c r="A45" s="254"/>
      <c r="B45" s="45" t="s">
        <v>430</v>
      </c>
      <c r="C45" s="276"/>
      <c r="D45" s="94"/>
      <c r="E45" s="256" t="s">
        <v>16</v>
      </c>
      <c r="F45" s="256">
        <v>4</v>
      </c>
      <c r="G45" s="249"/>
      <c r="H45" s="47">
        <v>0.08</v>
      </c>
      <c r="I45" s="257">
        <f>G45*H45</f>
        <v>0</v>
      </c>
      <c r="J45" s="257">
        <f>G45+I45</f>
        <v>0</v>
      </c>
      <c r="K45" s="258">
        <f>F45*G45</f>
        <v>0</v>
      </c>
      <c r="L45" s="257">
        <f>K45*H45</f>
        <v>0</v>
      </c>
      <c r="M45" s="259">
        <f>K45+L45</f>
        <v>0</v>
      </c>
    </row>
    <row r="46" spans="1:13" s="233" customFormat="1" ht="12.75">
      <c r="A46" s="432" t="s">
        <v>505</v>
      </c>
      <c r="B46" s="433"/>
      <c r="C46" s="433"/>
      <c r="D46" s="433"/>
      <c r="E46" s="433"/>
      <c r="F46" s="433"/>
      <c r="G46" s="433"/>
      <c r="H46" s="433"/>
      <c r="I46" s="433"/>
      <c r="J46" s="433"/>
      <c r="K46" s="433"/>
      <c r="L46" s="433"/>
      <c r="M46" s="434"/>
    </row>
    <row r="47" spans="1:13" s="233" customFormat="1" ht="12.75">
      <c r="A47" s="254"/>
      <c r="B47" s="45" t="s">
        <v>431</v>
      </c>
      <c r="C47" s="276"/>
      <c r="D47" s="94"/>
      <c r="E47" s="256" t="s">
        <v>16</v>
      </c>
      <c r="F47" s="256">
        <v>4</v>
      </c>
      <c r="G47" s="249"/>
      <c r="H47" s="47">
        <v>0.08</v>
      </c>
      <c r="I47" s="257">
        <f>G47*H47</f>
        <v>0</v>
      </c>
      <c r="J47" s="257">
        <f>G47+I47</f>
        <v>0</v>
      </c>
      <c r="K47" s="258">
        <f>F47*G47</f>
        <v>0</v>
      </c>
      <c r="L47" s="257">
        <f>K47*H47</f>
        <v>0</v>
      </c>
      <c r="M47" s="259">
        <f>K47+L47</f>
        <v>0</v>
      </c>
    </row>
    <row r="48" spans="1:13" s="233" customFormat="1" ht="12.75">
      <c r="A48" s="432" t="s">
        <v>506</v>
      </c>
      <c r="B48" s="433"/>
      <c r="C48" s="433"/>
      <c r="D48" s="433"/>
      <c r="E48" s="433"/>
      <c r="F48" s="433"/>
      <c r="G48" s="433"/>
      <c r="H48" s="433"/>
      <c r="I48" s="433"/>
      <c r="J48" s="433"/>
      <c r="K48" s="433"/>
      <c r="L48" s="433"/>
      <c r="M48" s="434"/>
    </row>
    <row r="49" spans="1:13" s="233" customFormat="1" ht="12.75">
      <c r="A49" s="291"/>
      <c r="B49" s="45" t="s">
        <v>432</v>
      </c>
      <c r="C49" s="94"/>
      <c r="D49" s="94"/>
      <c r="E49" s="256" t="s">
        <v>16</v>
      </c>
      <c r="F49" s="256">
        <v>4</v>
      </c>
      <c r="G49" s="249"/>
      <c r="H49" s="47">
        <v>0.08</v>
      </c>
      <c r="I49" s="257">
        <f>G49*H49</f>
        <v>0</v>
      </c>
      <c r="J49" s="257">
        <f>G49+I49</f>
        <v>0</v>
      </c>
      <c r="K49" s="258">
        <f>F49*G49</f>
        <v>0</v>
      </c>
      <c r="L49" s="257">
        <f>K49*H49</f>
        <v>0</v>
      </c>
      <c r="M49" s="259">
        <f>K49+L49</f>
        <v>0</v>
      </c>
    </row>
    <row r="50" spans="1:13" s="233" customFormat="1" ht="12.75">
      <c r="A50" s="432" t="s">
        <v>507</v>
      </c>
      <c r="B50" s="433"/>
      <c r="C50" s="433"/>
      <c r="D50" s="433"/>
      <c r="E50" s="433"/>
      <c r="F50" s="433"/>
      <c r="G50" s="433"/>
      <c r="H50" s="433"/>
      <c r="I50" s="433"/>
      <c r="J50" s="433"/>
      <c r="K50" s="433"/>
      <c r="L50" s="433"/>
      <c r="M50" s="434"/>
    </row>
    <row r="51" spans="1:13" s="233" customFormat="1" ht="13.5" thickBot="1">
      <c r="A51" s="292"/>
      <c r="B51" s="278" t="s">
        <v>433</v>
      </c>
      <c r="C51" s="293"/>
      <c r="D51" s="94"/>
      <c r="E51" s="281" t="s">
        <v>16</v>
      </c>
      <c r="F51" s="281">
        <v>1</v>
      </c>
      <c r="G51" s="282"/>
      <c r="H51" s="283">
        <v>0.08</v>
      </c>
      <c r="I51" s="284">
        <f>G51*H51</f>
        <v>0</v>
      </c>
      <c r="J51" s="284">
        <f>G51+I51</f>
        <v>0</v>
      </c>
      <c r="K51" s="285">
        <f>F51*G51</f>
        <v>0</v>
      </c>
      <c r="L51" s="284">
        <f>K51*H51</f>
        <v>0</v>
      </c>
      <c r="M51" s="286">
        <f>K51+L51</f>
        <v>0</v>
      </c>
    </row>
    <row r="52" spans="1:13" s="233" customFormat="1" ht="12.75">
      <c r="A52" s="271">
        <v>12</v>
      </c>
      <c r="B52" s="246" t="s">
        <v>435</v>
      </c>
      <c r="C52" s="247"/>
      <c r="D52" s="273"/>
      <c r="E52" s="248" t="s">
        <v>16</v>
      </c>
      <c r="F52" s="240">
        <v>2</v>
      </c>
      <c r="G52" s="241"/>
      <c r="H52" s="250">
        <v>0.08</v>
      </c>
      <c r="I52" s="251">
        <f>G52*H52</f>
        <v>0</v>
      </c>
      <c r="J52" s="251">
        <f>G52+I52</f>
        <v>0</v>
      </c>
      <c r="K52" s="252">
        <f>F52*G52</f>
        <v>0</v>
      </c>
      <c r="L52" s="251">
        <f>K52*H52</f>
        <v>0</v>
      </c>
      <c r="M52" s="253">
        <f>K52+L52</f>
        <v>0</v>
      </c>
    </row>
    <row r="53" spans="1:13" s="233" customFormat="1" ht="29.25" customHeight="1" thickBot="1">
      <c r="A53" s="420" t="s">
        <v>445</v>
      </c>
      <c r="B53" s="421"/>
      <c r="C53" s="421"/>
      <c r="D53" s="421"/>
      <c r="E53" s="421"/>
      <c r="F53" s="421"/>
      <c r="G53" s="421"/>
      <c r="H53" s="421"/>
      <c r="I53" s="421"/>
      <c r="J53" s="421"/>
      <c r="K53" s="421"/>
      <c r="L53" s="421"/>
      <c r="M53" s="422"/>
    </row>
    <row r="54" spans="1:13" s="233" customFormat="1" ht="12.75">
      <c r="A54" s="271">
        <v>13</v>
      </c>
      <c r="B54" s="294" t="s">
        <v>436</v>
      </c>
      <c r="C54" s="247"/>
      <c r="D54" s="247"/>
      <c r="E54" s="248" t="s">
        <v>16</v>
      </c>
      <c r="F54" s="248">
        <v>2</v>
      </c>
      <c r="G54" s="249"/>
      <c r="H54" s="250">
        <v>0.08</v>
      </c>
      <c r="I54" s="251">
        <f>G54*H54</f>
        <v>0</v>
      </c>
      <c r="J54" s="251">
        <f>G54+I54</f>
        <v>0</v>
      </c>
      <c r="K54" s="252">
        <f>F54*G54</f>
        <v>0</v>
      </c>
      <c r="L54" s="251">
        <f>K54*H54</f>
        <v>0</v>
      </c>
      <c r="M54" s="253">
        <f>K54+L54</f>
        <v>0</v>
      </c>
    </row>
    <row r="55" spans="1:13" s="233" customFormat="1" ht="13.5" thickBot="1">
      <c r="A55" s="420" t="s">
        <v>508</v>
      </c>
      <c r="B55" s="421"/>
      <c r="C55" s="421"/>
      <c r="D55" s="421"/>
      <c r="E55" s="421"/>
      <c r="F55" s="421"/>
      <c r="G55" s="421"/>
      <c r="H55" s="421"/>
      <c r="I55" s="421"/>
      <c r="J55" s="421"/>
      <c r="K55" s="421"/>
      <c r="L55" s="421"/>
      <c r="M55" s="422"/>
    </row>
    <row r="56" spans="1:13" s="233" customFormat="1" ht="12.75">
      <c r="A56" s="271">
        <v>14</v>
      </c>
      <c r="B56" s="246" t="s">
        <v>437</v>
      </c>
      <c r="C56" s="247"/>
      <c r="D56" s="247"/>
      <c r="E56" s="248" t="s">
        <v>16</v>
      </c>
      <c r="F56" s="248">
        <v>2</v>
      </c>
      <c r="G56" s="249"/>
      <c r="H56" s="250">
        <v>0.08</v>
      </c>
      <c r="I56" s="251">
        <f>G56*H56</f>
        <v>0</v>
      </c>
      <c r="J56" s="251">
        <f>G56+I56</f>
        <v>0</v>
      </c>
      <c r="K56" s="252">
        <f>F56*G56</f>
        <v>0</v>
      </c>
      <c r="L56" s="251">
        <f>K56*H56</f>
        <v>0</v>
      </c>
      <c r="M56" s="253">
        <f>K56+L56</f>
        <v>0</v>
      </c>
    </row>
    <row r="57" spans="1:13" s="233" customFormat="1" ht="13.5" thickBot="1">
      <c r="A57" s="438" t="s">
        <v>509</v>
      </c>
      <c r="B57" s="439"/>
      <c r="C57" s="439"/>
      <c r="D57" s="439"/>
      <c r="E57" s="439"/>
      <c r="F57" s="439"/>
      <c r="G57" s="439"/>
      <c r="H57" s="439"/>
      <c r="I57" s="439"/>
      <c r="J57" s="439"/>
      <c r="K57" s="439"/>
      <c r="L57" s="439"/>
      <c r="M57" s="440"/>
    </row>
    <row r="58" spans="1:13" s="233" customFormat="1" ht="12.75">
      <c r="A58" s="237">
        <v>15</v>
      </c>
      <c r="B58" s="246" t="s">
        <v>438</v>
      </c>
      <c r="C58" s="295"/>
      <c r="D58" s="247"/>
      <c r="E58" s="248" t="s">
        <v>16</v>
      </c>
      <c r="F58" s="248">
        <v>2</v>
      </c>
      <c r="G58" s="249"/>
      <c r="H58" s="250">
        <v>0.08</v>
      </c>
      <c r="I58" s="251">
        <f>G58*H58</f>
        <v>0</v>
      </c>
      <c r="J58" s="251">
        <f>G58+I58</f>
        <v>0</v>
      </c>
      <c r="K58" s="252">
        <f>F58*G58</f>
        <v>0</v>
      </c>
      <c r="L58" s="251">
        <f>K58*H58</f>
        <v>0</v>
      </c>
      <c r="M58" s="253">
        <f>K58+L58</f>
        <v>0</v>
      </c>
    </row>
    <row r="59" spans="1:13" s="233" customFormat="1" ht="13.5" thickBot="1">
      <c r="A59" s="420" t="s">
        <v>510</v>
      </c>
      <c r="B59" s="421"/>
      <c r="C59" s="421"/>
      <c r="D59" s="421"/>
      <c r="E59" s="421"/>
      <c r="F59" s="421"/>
      <c r="G59" s="421"/>
      <c r="H59" s="421"/>
      <c r="I59" s="421"/>
      <c r="J59" s="421"/>
      <c r="K59" s="421"/>
      <c r="L59" s="421"/>
      <c r="M59" s="422"/>
    </row>
    <row r="60" spans="1:13" s="233" customFormat="1" ht="12.75">
      <c r="A60" s="237">
        <v>16</v>
      </c>
      <c r="B60" s="246" t="s">
        <v>439</v>
      </c>
      <c r="C60" s="295"/>
      <c r="D60" s="247"/>
      <c r="E60" s="248" t="s">
        <v>16</v>
      </c>
      <c r="F60" s="248">
        <v>2</v>
      </c>
      <c r="G60" s="249"/>
      <c r="H60" s="250">
        <v>0.08</v>
      </c>
      <c r="I60" s="251">
        <f>G60*H60</f>
        <v>0</v>
      </c>
      <c r="J60" s="251">
        <f>G60+I60</f>
        <v>0</v>
      </c>
      <c r="K60" s="252">
        <f>F60*G60</f>
        <v>0</v>
      </c>
      <c r="L60" s="251">
        <f>K60*H60</f>
        <v>0</v>
      </c>
      <c r="M60" s="253">
        <f>K60+L60</f>
        <v>0</v>
      </c>
    </row>
    <row r="61" spans="1:13" s="233" customFormat="1" ht="13.5" thickBot="1">
      <c r="A61" s="441" t="s">
        <v>511</v>
      </c>
      <c r="B61" s="442"/>
      <c r="C61" s="442"/>
      <c r="D61" s="442"/>
      <c r="E61" s="442"/>
      <c r="F61" s="442"/>
      <c r="G61" s="442"/>
      <c r="H61" s="442"/>
      <c r="I61" s="442"/>
      <c r="J61" s="442"/>
      <c r="K61" s="442"/>
      <c r="L61" s="442"/>
      <c r="M61" s="443"/>
    </row>
    <row r="62" spans="1:13" s="233" customFormat="1" ht="12.75">
      <c r="A62" s="237">
        <v>17</v>
      </c>
      <c r="B62" s="444" t="s">
        <v>440</v>
      </c>
      <c r="C62" s="445"/>
      <c r="D62" s="445"/>
      <c r="E62" s="445"/>
      <c r="F62" s="445"/>
      <c r="G62" s="445"/>
      <c r="H62" s="445"/>
      <c r="I62" s="445"/>
      <c r="J62" s="445"/>
      <c r="K62" s="445"/>
      <c r="L62" s="445"/>
      <c r="M62" s="446"/>
    </row>
    <row r="63" spans="1:13" s="233" customFormat="1" ht="63.75">
      <c r="A63" s="254" t="s">
        <v>441</v>
      </c>
      <c r="B63" s="225" t="s">
        <v>512</v>
      </c>
      <c r="C63" s="339"/>
      <c r="D63" s="94"/>
      <c r="E63" s="256" t="s">
        <v>16</v>
      </c>
      <c r="F63" s="256">
        <v>2</v>
      </c>
      <c r="G63" s="249"/>
      <c r="H63" s="47">
        <v>0.08</v>
      </c>
      <c r="I63" s="257">
        <f>G63*H63</f>
        <v>0</v>
      </c>
      <c r="J63" s="257">
        <f>G63+I63</f>
        <v>0</v>
      </c>
      <c r="K63" s="258">
        <f>F63*G63</f>
        <v>0</v>
      </c>
      <c r="L63" s="257">
        <f>K63*H63</f>
        <v>0</v>
      </c>
      <c r="M63" s="259">
        <f>K63+L63</f>
        <v>0</v>
      </c>
    </row>
    <row r="64" spans="1:13" s="233" customFormat="1" ht="38.25">
      <c r="A64" s="291" t="s">
        <v>442</v>
      </c>
      <c r="B64" s="340" t="s">
        <v>513</v>
      </c>
      <c r="C64" s="44"/>
      <c r="D64" s="94"/>
      <c r="E64" s="256" t="s">
        <v>16</v>
      </c>
      <c r="F64" s="256">
        <v>2</v>
      </c>
      <c r="G64" s="249"/>
      <c r="H64" s="47">
        <v>0.08</v>
      </c>
      <c r="I64" s="257">
        <f>G64*H64</f>
        <v>0</v>
      </c>
      <c r="J64" s="257">
        <f>G64+I64</f>
        <v>0</v>
      </c>
      <c r="K64" s="258">
        <f>F64*G64</f>
        <v>0</v>
      </c>
      <c r="L64" s="257">
        <f>K64*H64</f>
        <v>0</v>
      </c>
      <c r="M64" s="259">
        <f>K64+L64</f>
        <v>0</v>
      </c>
    </row>
    <row r="65" spans="1:13" s="233" customFormat="1" ht="39" thickBot="1">
      <c r="A65" s="292" t="s">
        <v>443</v>
      </c>
      <c r="B65" s="341" t="s">
        <v>514</v>
      </c>
      <c r="C65" s="337"/>
      <c r="D65" s="293"/>
      <c r="E65" s="281" t="s">
        <v>16</v>
      </c>
      <c r="F65" s="281">
        <v>2</v>
      </c>
      <c r="G65" s="282"/>
      <c r="H65" s="283">
        <v>0.08</v>
      </c>
      <c r="I65" s="284">
        <f>G65*H65</f>
        <v>0</v>
      </c>
      <c r="J65" s="284">
        <f>G65+I65</f>
        <v>0</v>
      </c>
      <c r="K65" s="285">
        <f>F65*G65</f>
        <v>0</v>
      </c>
      <c r="L65" s="284">
        <f>K65*H65</f>
        <v>0</v>
      </c>
      <c r="M65" s="286">
        <f>K65+L65</f>
        <v>0</v>
      </c>
    </row>
    <row r="66" spans="1:13" s="233" customFormat="1" ht="12" customHeight="1">
      <c r="A66" s="296"/>
      <c r="B66" s="50"/>
      <c r="C66" s="50"/>
      <c r="D66" s="296"/>
      <c r="E66" s="296"/>
      <c r="F66" s="296"/>
      <c r="G66" s="296"/>
      <c r="H66" s="296"/>
      <c r="I66" s="447" t="s">
        <v>17</v>
      </c>
      <c r="J66" s="448"/>
      <c r="K66" s="448"/>
      <c r="L66" s="449"/>
      <c r="M66" s="297">
        <f>SUM(K9:K65)</f>
        <v>0</v>
      </c>
    </row>
    <row r="67" spans="1:13" s="233" customFormat="1" ht="12" customHeight="1">
      <c r="A67" s="296"/>
      <c r="B67" s="50"/>
      <c r="C67" s="50"/>
      <c r="D67" s="296"/>
      <c r="E67" s="296"/>
      <c r="F67" s="296"/>
      <c r="G67" s="296"/>
      <c r="H67" s="296"/>
      <c r="I67" s="435" t="s">
        <v>18</v>
      </c>
      <c r="J67" s="436"/>
      <c r="K67" s="436"/>
      <c r="L67" s="437"/>
      <c r="M67" s="298">
        <f>SUM(L9:L65)</f>
        <v>0</v>
      </c>
    </row>
    <row r="68" spans="1:13" s="233" customFormat="1" ht="24.75" customHeight="1">
      <c r="A68" s="296"/>
      <c r="B68" s="50" t="s">
        <v>19</v>
      </c>
      <c r="C68" s="50"/>
      <c r="D68" s="296"/>
      <c r="E68" s="296"/>
      <c r="F68" s="296"/>
      <c r="G68" s="296"/>
      <c r="H68" s="296"/>
      <c r="I68" s="435" t="s">
        <v>69</v>
      </c>
      <c r="J68" s="436"/>
      <c r="K68" s="436"/>
      <c r="L68" s="437"/>
      <c r="M68" s="299">
        <f>M66+M67</f>
        <v>0</v>
      </c>
    </row>
  </sheetData>
  <sheetProtection/>
  <mergeCells count="32">
    <mergeCell ref="I67:L67"/>
    <mergeCell ref="I68:L68"/>
    <mergeCell ref="A55:M55"/>
    <mergeCell ref="A57:M57"/>
    <mergeCell ref="A59:M59"/>
    <mergeCell ref="A61:M61"/>
    <mergeCell ref="B62:M62"/>
    <mergeCell ref="I66:L66"/>
    <mergeCell ref="A43:M43"/>
    <mergeCell ref="A44:M44"/>
    <mergeCell ref="A46:M46"/>
    <mergeCell ref="A48:M48"/>
    <mergeCell ref="A50:M50"/>
    <mergeCell ref="A53:M53"/>
    <mergeCell ref="A31:M31"/>
    <mergeCell ref="A33:M33"/>
    <mergeCell ref="A34:M34"/>
    <mergeCell ref="A36:M36"/>
    <mergeCell ref="A38:M38"/>
    <mergeCell ref="A40:M40"/>
    <mergeCell ref="A18:M18"/>
    <mergeCell ref="A20:M20"/>
    <mergeCell ref="A22:M22"/>
    <mergeCell ref="A24:M24"/>
    <mergeCell ref="A27:M27"/>
    <mergeCell ref="A29:M29"/>
    <mergeCell ref="B8:M8"/>
    <mergeCell ref="A10:M10"/>
    <mergeCell ref="A12:M12"/>
    <mergeCell ref="A14:M14"/>
    <mergeCell ref="A16:M16"/>
    <mergeCell ref="B17:M17"/>
  </mergeCells>
  <printOptions/>
  <pageMargins left="0.7" right="0.7" top="0.75" bottom="0.75" header="0.3" footer="0.3"/>
  <pageSetup horizontalDpi="600" verticalDpi="600" orientation="landscape" paperSize="9" scale="98" r:id="rId1"/>
</worksheet>
</file>

<file path=xl/worksheets/sheet83.xml><?xml version="1.0" encoding="utf-8"?>
<worksheet xmlns="http://schemas.openxmlformats.org/spreadsheetml/2006/main" xmlns:r="http://schemas.openxmlformats.org/officeDocument/2006/relationships">
  <dimension ref="A1:M19"/>
  <sheetViews>
    <sheetView zoomScalePageLayoutView="0" workbookViewId="0" topLeftCell="A17">
      <selection activeCell="G8" sqref="G8:G17"/>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446</v>
      </c>
      <c r="C4" s="66" t="s">
        <v>456</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223" t="s">
        <v>3</v>
      </c>
      <c r="B6" s="223" t="s">
        <v>4</v>
      </c>
      <c r="C6" s="223" t="s">
        <v>5</v>
      </c>
      <c r="D6" s="223" t="s">
        <v>6</v>
      </c>
      <c r="E6" s="223" t="s">
        <v>22</v>
      </c>
      <c r="F6" s="223" t="s">
        <v>8</v>
      </c>
      <c r="G6" s="69" t="s">
        <v>9</v>
      </c>
      <c r="H6" s="223" t="s">
        <v>10</v>
      </c>
      <c r="I6" s="223" t="s">
        <v>11</v>
      </c>
      <c r="J6" s="223" t="s">
        <v>12</v>
      </c>
      <c r="K6" s="223" t="s">
        <v>13</v>
      </c>
      <c r="L6" s="223" t="s">
        <v>14</v>
      </c>
      <c r="M6" s="223" t="s">
        <v>15</v>
      </c>
    </row>
    <row r="7" spans="1:13" ht="12.75" customHeight="1">
      <c r="A7" s="383"/>
      <c r="B7" s="393"/>
      <c r="C7" s="393"/>
      <c r="D7" s="393"/>
      <c r="E7" s="393"/>
      <c r="F7" s="393"/>
      <c r="G7" s="393"/>
      <c r="H7" s="393"/>
      <c r="I7" s="393"/>
      <c r="J7" s="393"/>
      <c r="K7" s="393"/>
      <c r="L7" s="393"/>
      <c r="M7" s="412"/>
    </row>
    <row r="8" spans="1:13" ht="140.25">
      <c r="A8" s="223">
        <v>1</v>
      </c>
      <c r="B8" s="302" t="s">
        <v>452</v>
      </c>
      <c r="C8" s="223"/>
      <c r="D8" s="223"/>
      <c r="E8" s="222"/>
      <c r="F8" s="148">
        <v>6000</v>
      </c>
      <c r="G8" s="300"/>
      <c r="H8" s="78">
        <v>0.08</v>
      </c>
      <c r="I8" s="79">
        <f>G8*H8</f>
        <v>0</v>
      </c>
      <c r="J8" s="79">
        <f>G8+I8</f>
        <v>0</v>
      </c>
      <c r="K8" s="80">
        <f>F8*G8</f>
        <v>0</v>
      </c>
      <c r="L8" s="79">
        <f>K8*H8</f>
        <v>0</v>
      </c>
      <c r="M8" s="79">
        <f>K8+L8</f>
        <v>0</v>
      </c>
    </row>
    <row r="9" spans="1:13" ht="114.75">
      <c r="A9" s="223">
        <v>2</v>
      </c>
      <c r="B9" s="302" t="s">
        <v>453</v>
      </c>
      <c r="C9" s="223"/>
      <c r="D9" s="223"/>
      <c r="E9" s="222"/>
      <c r="F9" s="148">
        <v>10000</v>
      </c>
      <c r="G9" s="300"/>
      <c r="H9" s="78">
        <v>0.08</v>
      </c>
      <c r="I9" s="79">
        <f aca="true" t="shared" si="0" ref="I9:I15">G9*H9</f>
        <v>0</v>
      </c>
      <c r="J9" s="79">
        <f aca="true" t="shared" si="1" ref="J9:J15">G9+I9</f>
        <v>0</v>
      </c>
      <c r="K9" s="80">
        <f aca="true" t="shared" si="2" ref="K9:K15">F9*G9</f>
        <v>0</v>
      </c>
      <c r="L9" s="79">
        <f aca="true" t="shared" si="3" ref="L9:L15">K9*H9</f>
        <v>0</v>
      </c>
      <c r="M9" s="79">
        <f aca="true" t="shared" si="4" ref="M9:M15">K9+L9</f>
        <v>0</v>
      </c>
    </row>
    <row r="10" spans="1:13" ht="114.75">
      <c r="A10" s="223">
        <v>3</v>
      </c>
      <c r="B10" s="302" t="s">
        <v>454</v>
      </c>
      <c r="C10" s="223"/>
      <c r="D10" s="223"/>
      <c r="E10" s="222"/>
      <c r="F10" s="148">
        <v>4000</v>
      </c>
      <c r="G10" s="300"/>
      <c r="H10" s="78">
        <v>0.08</v>
      </c>
      <c r="I10" s="79">
        <f t="shared" si="0"/>
        <v>0</v>
      </c>
      <c r="J10" s="79">
        <f t="shared" si="1"/>
        <v>0</v>
      </c>
      <c r="K10" s="80">
        <f t="shared" si="2"/>
        <v>0</v>
      </c>
      <c r="L10" s="79">
        <f t="shared" si="3"/>
        <v>0</v>
      </c>
      <c r="M10" s="79">
        <f t="shared" si="4"/>
        <v>0</v>
      </c>
    </row>
    <row r="11" spans="1:13" ht="76.5">
      <c r="A11" s="223">
        <v>4</v>
      </c>
      <c r="B11" s="301" t="s">
        <v>447</v>
      </c>
      <c r="C11" s="223"/>
      <c r="D11" s="223"/>
      <c r="E11" s="222"/>
      <c r="F11" s="148">
        <v>3000</v>
      </c>
      <c r="G11" s="300"/>
      <c r="H11" s="78">
        <v>0.08</v>
      </c>
      <c r="I11" s="79">
        <f t="shared" si="0"/>
        <v>0</v>
      </c>
      <c r="J11" s="79">
        <f t="shared" si="1"/>
        <v>0</v>
      </c>
      <c r="K11" s="80">
        <f t="shared" si="2"/>
        <v>0</v>
      </c>
      <c r="L11" s="79">
        <f t="shared" si="3"/>
        <v>0</v>
      </c>
      <c r="M11" s="79">
        <f t="shared" si="4"/>
        <v>0</v>
      </c>
    </row>
    <row r="12" spans="1:13" ht="12.75">
      <c r="A12" s="223">
        <v>5</v>
      </c>
      <c r="B12" s="301" t="s">
        <v>448</v>
      </c>
      <c r="C12" s="223"/>
      <c r="D12" s="223"/>
      <c r="E12" s="222"/>
      <c r="F12" s="148">
        <v>1000</v>
      </c>
      <c r="G12" s="300"/>
      <c r="H12" s="78">
        <v>0.08</v>
      </c>
      <c r="I12" s="79">
        <f t="shared" si="0"/>
        <v>0</v>
      </c>
      <c r="J12" s="79">
        <f t="shared" si="1"/>
        <v>0</v>
      </c>
      <c r="K12" s="80">
        <f t="shared" si="2"/>
        <v>0</v>
      </c>
      <c r="L12" s="79">
        <f t="shared" si="3"/>
        <v>0</v>
      </c>
      <c r="M12" s="79">
        <f t="shared" si="4"/>
        <v>0</v>
      </c>
    </row>
    <row r="13" spans="1:13" ht="76.5">
      <c r="A13" s="223">
        <v>6</v>
      </c>
      <c r="B13" s="302" t="s">
        <v>455</v>
      </c>
      <c r="C13" s="223"/>
      <c r="D13" s="223"/>
      <c r="E13" s="222"/>
      <c r="F13" s="148">
        <v>10000</v>
      </c>
      <c r="G13" s="300"/>
      <c r="H13" s="78">
        <v>0.08</v>
      </c>
      <c r="I13" s="79">
        <f t="shared" si="0"/>
        <v>0</v>
      </c>
      <c r="J13" s="79">
        <f t="shared" si="1"/>
        <v>0</v>
      </c>
      <c r="K13" s="80">
        <f t="shared" si="2"/>
        <v>0</v>
      </c>
      <c r="L13" s="79">
        <f t="shared" si="3"/>
        <v>0</v>
      </c>
      <c r="M13" s="79">
        <f t="shared" si="4"/>
        <v>0</v>
      </c>
    </row>
    <row r="14" spans="1:13" ht="255">
      <c r="A14" s="223">
        <v>7</v>
      </c>
      <c r="B14" s="302" t="s">
        <v>449</v>
      </c>
      <c r="C14" s="223"/>
      <c r="D14" s="223"/>
      <c r="E14" s="222"/>
      <c r="F14" s="148">
        <v>5000</v>
      </c>
      <c r="G14" s="300"/>
      <c r="H14" s="78">
        <v>0.08</v>
      </c>
      <c r="I14" s="79">
        <f t="shared" si="0"/>
        <v>0</v>
      </c>
      <c r="J14" s="79">
        <f t="shared" si="1"/>
        <v>0</v>
      </c>
      <c r="K14" s="80">
        <f t="shared" si="2"/>
        <v>0</v>
      </c>
      <c r="L14" s="79">
        <f t="shared" si="3"/>
        <v>0</v>
      </c>
      <c r="M14" s="79">
        <f t="shared" si="4"/>
        <v>0</v>
      </c>
    </row>
    <row r="15" spans="1:13" ht="293.25">
      <c r="A15" s="223">
        <v>8</v>
      </c>
      <c r="B15" s="301" t="s">
        <v>450</v>
      </c>
      <c r="C15" s="223"/>
      <c r="D15" s="223"/>
      <c r="E15" s="222"/>
      <c r="F15" s="148">
        <v>3000</v>
      </c>
      <c r="G15" s="300"/>
      <c r="H15" s="78">
        <v>0.08</v>
      </c>
      <c r="I15" s="79">
        <f t="shared" si="0"/>
        <v>0</v>
      </c>
      <c r="J15" s="79">
        <f t="shared" si="1"/>
        <v>0</v>
      </c>
      <c r="K15" s="80">
        <f t="shared" si="2"/>
        <v>0</v>
      </c>
      <c r="L15" s="79">
        <f t="shared" si="3"/>
        <v>0</v>
      </c>
      <c r="M15" s="79">
        <f t="shared" si="4"/>
        <v>0</v>
      </c>
    </row>
    <row r="16" spans="1:13" ht="318.75">
      <c r="A16" s="223">
        <v>9</v>
      </c>
      <c r="B16" s="301" t="s">
        <v>451</v>
      </c>
      <c r="C16" s="223"/>
      <c r="D16" s="223"/>
      <c r="E16" s="222"/>
      <c r="F16" s="148">
        <v>1000</v>
      </c>
      <c r="G16" s="300"/>
      <c r="H16" s="78">
        <v>0.08</v>
      </c>
      <c r="I16" s="79">
        <f>G16*H16</f>
        <v>0</v>
      </c>
      <c r="J16" s="79">
        <f>G16+I16</f>
        <v>0</v>
      </c>
      <c r="K16" s="80">
        <f>F16*G16</f>
        <v>0</v>
      </c>
      <c r="L16" s="79">
        <f>K16*H16</f>
        <v>0</v>
      </c>
      <c r="M16" s="79">
        <f>K16+L16</f>
        <v>0</v>
      </c>
    </row>
    <row r="17" spans="1:13" ht="12.75" customHeight="1">
      <c r="A17" s="224"/>
      <c r="B17" s="85"/>
      <c r="C17" s="85"/>
      <c r="D17" s="85"/>
      <c r="E17" s="224"/>
      <c r="F17" s="224"/>
      <c r="G17" s="67"/>
      <c r="H17" s="67"/>
      <c r="I17" s="383" t="s">
        <v>17</v>
      </c>
      <c r="J17" s="393"/>
      <c r="K17" s="393"/>
      <c r="L17" s="412"/>
      <c r="M17" s="221">
        <f>SUM(K8:K16)</f>
        <v>0</v>
      </c>
    </row>
    <row r="18" spans="1:13" ht="12.75" customHeight="1">
      <c r="A18" s="224"/>
      <c r="B18" s="85"/>
      <c r="C18" s="85"/>
      <c r="D18" s="85"/>
      <c r="E18" s="224"/>
      <c r="F18" s="224"/>
      <c r="G18" s="202"/>
      <c r="H18" s="67"/>
      <c r="I18" s="383" t="s">
        <v>18</v>
      </c>
      <c r="J18" s="393"/>
      <c r="K18" s="393"/>
      <c r="L18" s="412"/>
      <c r="M18" s="221">
        <f>SUM(L8:L16)</f>
        <v>0</v>
      </c>
    </row>
    <row r="19" spans="1:13" ht="12.75" customHeight="1">
      <c r="A19" s="224"/>
      <c r="B19" s="86" t="s">
        <v>19</v>
      </c>
      <c r="C19" s="85"/>
      <c r="D19" s="85"/>
      <c r="E19" s="224"/>
      <c r="F19" s="224"/>
      <c r="G19" s="202"/>
      <c r="H19" s="67"/>
      <c r="I19" s="383" t="s">
        <v>280</v>
      </c>
      <c r="J19" s="393"/>
      <c r="K19" s="393"/>
      <c r="L19" s="412"/>
      <c r="M19" s="71">
        <f>M17+M18</f>
        <v>0</v>
      </c>
    </row>
  </sheetData>
  <sheetProtection/>
  <mergeCells count="4">
    <mergeCell ref="A7:M7"/>
    <mergeCell ref="I17:L17"/>
    <mergeCell ref="I18:L18"/>
    <mergeCell ref="I19:L19"/>
  </mergeCells>
  <printOptions/>
  <pageMargins left="0.7" right="0.7" top="0.75" bottom="0.75" header="0.3" footer="0.3"/>
  <pageSetup horizontalDpi="600" verticalDpi="600" orientation="landscape" paperSize="9" scale="86" r:id="rId1"/>
</worksheet>
</file>

<file path=xl/worksheets/sheet84.xml><?xml version="1.0" encoding="utf-8"?>
<worksheet xmlns="http://schemas.openxmlformats.org/spreadsheetml/2006/main" xmlns:r="http://schemas.openxmlformats.org/officeDocument/2006/relationships">
  <dimension ref="A1:M11"/>
  <sheetViews>
    <sheetView zoomScalePageLayoutView="0" workbookViewId="0" topLeftCell="A1">
      <selection activeCell="A2" sqref="A2:IV2"/>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259</v>
      </c>
      <c r="C4" s="2" t="s">
        <v>458</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223" t="s">
        <v>3</v>
      </c>
      <c r="B6" s="223" t="s">
        <v>4</v>
      </c>
      <c r="C6" s="223" t="s">
        <v>5</v>
      </c>
      <c r="D6" s="223" t="s">
        <v>6</v>
      </c>
      <c r="E6" s="223" t="s">
        <v>22</v>
      </c>
      <c r="F6" s="223" t="s">
        <v>8</v>
      </c>
      <c r="G6" s="69" t="s">
        <v>9</v>
      </c>
      <c r="H6" s="223" t="s">
        <v>10</v>
      </c>
      <c r="I6" s="223" t="s">
        <v>11</v>
      </c>
      <c r="J6" s="223" t="s">
        <v>12</v>
      </c>
      <c r="K6" s="223" t="s">
        <v>13</v>
      </c>
      <c r="L6" s="223" t="s">
        <v>14</v>
      </c>
      <c r="M6" s="223" t="s">
        <v>15</v>
      </c>
    </row>
    <row r="7" spans="1:13" ht="12.75" customHeight="1">
      <c r="A7" s="383"/>
      <c r="B7" s="393"/>
      <c r="C7" s="393"/>
      <c r="D7" s="393"/>
      <c r="E7" s="393"/>
      <c r="F7" s="393"/>
      <c r="G7" s="393"/>
      <c r="H7" s="393"/>
      <c r="I7" s="393"/>
      <c r="J7" s="393"/>
      <c r="K7" s="393"/>
      <c r="L7" s="393"/>
      <c r="M7" s="412"/>
    </row>
    <row r="8" spans="1:13" ht="38.25">
      <c r="A8" s="223">
        <v>1</v>
      </c>
      <c r="B8" s="10" t="s">
        <v>457</v>
      </c>
      <c r="C8" s="223"/>
      <c r="D8" s="223"/>
      <c r="E8" s="222" t="s">
        <v>16</v>
      </c>
      <c r="F8" s="148">
        <v>2000</v>
      </c>
      <c r="G8" s="115"/>
      <c r="H8" s="78">
        <v>0.08</v>
      </c>
      <c r="I8" s="79">
        <f>G8*H8</f>
        <v>0</v>
      </c>
      <c r="J8" s="79">
        <f>G8+I8</f>
        <v>0</v>
      </c>
      <c r="K8" s="80">
        <f>F8*G8</f>
        <v>0</v>
      </c>
      <c r="L8" s="79">
        <f>K8*H8</f>
        <v>0</v>
      </c>
      <c r="M8" s="79">
        <f>K8+L8</f>
        <v>0</v>
      </c>
    </row>
    <row r="9" spans="1:13" ht="12.75" customHeight="1">
      <c r="A9" s="224"/>
      <c r="B9" s="85"/>
      <c r="C9" s="85"/>
      <c r="D9" s="85"/>
      <c r="E9" s="224"/>
      <c r="F9" s="224"/>
      <c r="G9" s="67"/>
      <c r="H9" s="67"/>
      <c r="I9" s="383" t="s">
        <v>17</v>
      </c>
      <c r="J9" s="393"/>
      <c r="K9" s="393"/>
      <c r="L9" s="412"/>
      <c r="M9" s="221">
        <f>SUM(K8:K8)</f>
        <v>0</v>
      </c>
    </row>
    <row r="10" spans="1:13" ht="12.75" customHeight="1">
      <c r="A10" s="224"/>
      <c r="B10" s="85"/>
      <c r="C10" s="85"/>
      <c r="D10" s="85"/>
      <c r="E10" s="224"/>
      <c r="F10" s="224"/>
      <c r="G10" s="202"/>
      <c r="H10" s="67"/>
      <c r="I10" s="383" t="s">
        <v>18</v>
      </c>
      <c r="J10" s="393"/>
      <c r="K10" s="393"/>
      <c r="L10" s="412"/>
      <c r="M10" s="221">
        <f>SUM(L8:L8)</f>
        <v>0</v>
      </c>
    </row>
    <row r="11" spans="1:13" ht="12.75" customHeight="1">
      <c r="A11" s="224"/>
      <c r="B11" s="86" t="s">
        <v>19</v>
      </c>
      <c r="C11" s="85"/>
      <c r="D11" s="85"/>
      <c r="E11" s="224"/>
      <c r="F11" s="224"/>
      <c r="G11" s="202"/>
      <c r="H11" s="67"/>
      <c r="I11" s="383" t="s">
        <v>280</v>
      </c>
      <c r="J11" s="393"/>
      <c r="K11" s="393"/>
      <c r="L11" s="412"/>
      <c r="M11" s="71">
        <f>M9+M10</f>
        <v>0</v>
      </c>
    </row>
  </sheetData>
  <sheetProtection/>
  <mergeCells count="4">
    <mergeCell ref="A7:M7"/>
    <mergeCell ref="I9:L9"/>
    <mergeCell ref="I10:L10"/>
    <mergeCell ref="I11:L11"/>
  </mergeCells>
  <printOptions/>
  <pageMargins left="0.7" right="0.7" top="0.75" bottom="0.75" header="0.3" footer="0.3"/>
  <pageSetup horizontalDpi="600" verticalDpi="600" orientation="landscape" paperSize="9" scale="86" r:id="rId1"/>
</worksheet>
</file>

<file path=xl/worksheets/sheet85.xml><?xml version="1.0" encoding="utf-8"?>
<worksheet xmlns="http://schemas.openxmlformats.org/spreadsheetml/2006/main" xmlns:r="http://schemas.openxmlformats.org/officeDocument/2006/relationships">
  <dimension ref="A1:M20"/>
  <sheetViews>
    <sheetView zoomScalePageLayoutView="0" workbookViewId="0" topLeftCell="A10">
      <selection activeCell="G17" sqref="G17"/>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8" width="7.00390625" style="42" customWidth="1"/>
    <col min="9" max="9" width="10.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2:13" ht="12.75">
      <c r="B2" s="32" t="s">
        <v>389</v>
      </c>
      <c r="C2" s="18"/>
      <c r="D2" s="18"/>
      <c r="E2" s="31"/>
      <c r="F2" s="31"/>
      <c r="G2" s="31"/>
      <c r="H2" s="31"/>
      <c r="I2" s="31"/>
      <c r="J2" s="31"/>
      <c r="K2" s="31"/>
      <c r="L2" s="72" t="s">
        <v>0</v>
      </c>
      <c r="M2" s="31"/>
    </row>
    <row r="3" spans="1:13" ht="12.75">
      <c r="A3" s="64"/>
      <c r="B3" s="32"/>
      <c r="C3" s="18"/>
      <c r="D3" s="18"/>
      <c r="E3" s="31"/>
      <c r="F3" s="31"/>
      <c r="G3" s="31"/>
      <c r="H3" s="31"/>
      <c r="I3" s="31"/>
      <c r="J3" s="31"/>
      <c r="K3" s="31"/>
      <c r="L3" s="72"/>
      <c r="M3" s="31"/>
    </row>
    <row r="4" spans="1:13" ht="12.75">
      <c r="A4" s="64"/>
      <c r="B4" s="86" t="s">
        <v>262</v>
      </c>
      <c r="C4" s="2" t="s">
        <v>486</v>
      </c>
      <c r="D4" s="66"/>
      <c r="E4" s="67"/>
      <c r="F4" s="67"/>
      <c r="G4" s="67"/>
      <c r="H4" s="67"/>
      <c r="I4" s="67"/>
      <c r="J4" s="67"/>
      <c r="K4" s="67"/>
      <c r="L4" s="67"/>
      <c r="M4" s="67"/>
    </row>
    <row r="5" spans="1:13" ht="12.75">
      <c r="A5" s="64"/>
      <c r="B5" s="86"/>
      <c r="C5" s="66"/>
      <c r="D5" s="66"/>
      <c r="E5" s="67"/>
      <c r="F5" s="67"/>
      <c r="G5" s="67"/>
      <c r="H5" s="67"/>
      <c r="I5" s="67"/>
      <c r="J5" s="67"/>
      <c r="K5" s="67"/>
      <c r="L5" s="67"/>
      <c r="M5" s="67"/>
    </row>
    <row r="6" spans="1:13" ht="38.25">
      <c r="A6" s="306" t="s">
        <v>3</v>
      </c>
      <c r="B6" s="306" t="s">
        <v>4</v>
      </c>
      <c r="C6" s="306" t="s">
        <v>5</v>
      </c>
      <c r="D6" s="306" t="s">
        <v>6</v>
      </c>
      <c r="E6" s="306" t="s">
        <v>22</v>
      </c>
      <c r="F6" s="306" t="s">
        <v>8</v>
      </c>
      <c r="G6" s="69" t="s">
        <v>9</v>
      </c>
      <c r="H6" s="306" t="s">
        <v>10</v>
      </c>
      <c r="I6" s="306" t="s">
        <v>11</v>
      </c>
      <c r="J6" s="306" t="s">
        <v>12</v>
      </c>
      <c r="K6" s="306" t="s">
        <v>13</v>
      </c>
      <c r="L6" s="306" t="s">
        <v>14</v>
      </c>
      <c r="M6" s="306" t="s">
        <v>15</v>
      </c>
    </row>
    <row r="7" spans="1:13" ht="12.75" customHeight="1">
      <c r="A7" s="383" t="s">
        <v>483</v>
      </c>
      <c r="B7" s="393"/>
      <c r="C7" s="393"/>
      <c r="D7" s="393"/>
      <c r="E7" s="393"/>
      <c r="F7" s="393"/>
      <c r="G7" s="393"/>
      <c r="H7" s="393"/>
      <c r="I7" s="393"/>
      <c r="J7" s="393"/>
      <c r="K7" s="393"/>
      <c r="L7" s="393"/>
      <c r="M7" s="412"/>
    </row>
    <row r="8" spans="1:13" ht="51">
      <c r="A8" s="306" t="s">
        <v>468</v>
      </c>
      <c r="B8" s="10" t="s">
        <v>482</v>
      </c>
      <c r="C8" s="306"/>
      <c r="D8" s="306"/>
      <c r="E8" s="305" t="s">
        <v>57</v>
      </c>
      <c r="F8" s="148">
        <v>20</v>
      </c>
      <c r="G8" s="115"/>
      <c r="H8" s="78">
        <v>0.08</v>
      </c>
      <c r="I8" s="79">
        <f>G8*H8</f>
        <v>0</v>
      </c>
      <c r="J8" s="79">
        <f>G8+I8</f>
        <v>0</v>
      </c>
      <c r="K8" s="80">
        <f>F8*G8</f>
        <v>0</v>
      </c>
      <c r="L8" s="79">
        <f>K8*H8</f>
        <v>0</v>
      </c>
      <c r="M8" s="79">
        <f>K8+L8</f>
        <v>0</v>
      </c>
    </row>
    <row r="9" spans="1:13" ht="51">
      <c r="A9" s="306" t="s">
        <v>469</v>
      </c>
      <c r="B9" s="10" t="s">
        <v>481</v>
      </c>
      <c r="C9" s="306"/>
      <c r="D9" s="306"/>
      <c r="E9" s="305" t="s">
        <v>57</v>
      </c>
      <c r="F9" s="148">
        <v>60</v>
      </c>
      <c r="G9" s="115"/>
      <c r="H9" s="78">
        <v>0.08</v>
      </c>
      <c r="I9" s="79">
        <f>G9*H9</f>
        <v>0</v>
      </c>
      <c r="J9" s="79">
        <f>G9+I9</f>
        <v>0</v>
      </c>
      <c r="K9" s="80">
        <f>F9*G9</f>
        <v>0</v>
      </c>
      <c r="L9" s="79">
        <f>K9*H9</f>
        <v>0</v>
      </c>
      <c r="M9" s="79">
        <f>K9+L9</f>
        <v>0</v>
      </c>
    </row>
    <row r="10" spans="1:13" ht="12.75">
      <c r="A10" s="383" t="s">
        <v>480</v>
      </c>
      <c r="B10" s="451"/>
      <c r="C10" s="451"/>
      <c r="D10" s="451"/>
      <c r="E10" s="451"/>
      <c r="F10" s="451"/>
      <c r="G10" s="451"/>
      <c r="H10" s="451"/>
      <c r="I10" s="451"/>
      <c r="J10" s="451"/>
      <c r="K10" s="451"/>
      <c r="L10" s="451"/>
      <c r="M10" s="452"/>
    </row>
    <row r="11" spans="1:13" ht="51">
      <c r="A11" s="306" t="s">
        <v>470</v>
      </c>
      <c r="B11" s="10" t="s">
        <v>479</v>
      </c>
      <c r="C11" s="306"/>
      <c r="D11" s="306"/>
      <c r="E11" s="305" t="s">
        <v>57</v>
      </c>
      <c r="F11" s="148">
        <v>80</v>
      </c>
      <c r="G11" s="115"/>
      <c r="H11" s="78">
        <v>0.08</v>
      </c>
      <c r="I11" s="79">
        <f>G11*H11</f>
        <v>0</v>
      </c>
      <c r="J11" s="79">
        <f>G11+I11</f>
        <v>0</v>
      </c>
      <c r="K11" s="80">
        <f>F11*G11</f>
        <v>0</v>
      </c>
      <c r="L11" s="79">
        <f>K11*H11</f>
        <v>0</v>
      </c>
      <c r="M11" s="79">
        <f>K11+L11</f>
        <v>0</v>
      </c>
    </row>
    <row r="12" spans="1:13" ht="51">
      <c r="A12" s="306" t="s">
        <v>470</v>
      </c>
      <c r="B12" s="10" t="s">
        <v>478</v>
      </c>
      <c r="C12" s="306"/>
      <c r="D12" s="306"/>
      <c r="E12" s="305" t="s">
        <v>57</v>
      </c>
      <c r="F12" s="148">
        <v>150</v>
      </c>
      <c r="G12" s="115"/>
      <c r="H12" s="78">
        <v>0.08</v>
      </c>
      <c r="I12" s="79">
        <f>G12*H12</f>
        <v>0</v>
      </c>
      <c r="J12" s="79">
        <f>G12+I12</f>
        <v>0</v>
      </c>
      <c r="K12" s="80">
        <f>F12*G12</f>
        <v>0</v>
      </c>
      <c r="L12" s="79">
        <f>K12*H12</f>
        <v>0</v>
      </c>
      <c r="M12" s="79">
        <f>K12+L12</f>
        <v>0</v>
      </c>
    </row>
    <row r="13" spans="1:13" ht="12.75">
      <c r="A13" s="383" t="s">
        <v>477</v>
      </c>
      <c r="B13" s="451"/>
      <c r="C13" s="451"/>
      <c r="D13" s="451"/>
      <c r="E13" s="451"/>
      <c r="F13" s="451"/>
      <c r="G13" s="451"/>
      <c r="H13" s="451"/>
      <c r="I13" s="451"/>
      <c r="J13" s="451"/>
      <c r="K13" s="451"/>
      <c r="L13" s="451"/>
      <c r="M13" s="452"/>
    </row>
    <row r="14" spans="1:13" ht="51">
      <c r="A14" s="306" t="s">
        <v>471</v>
      </c>
      <c r="B14" s="10" t="s">
        <v>476</v>
      </c>
      <c r="C14" s="306"/>
      <c r="D14" s="306"/>
      <c r="E14" s="305" t="s">
        <v>57</v>
      </c>
      <c r="F14" s="148">
        <v>30</v>
      </c>
      <c r="G14" s="115"/>
      <c r="H14" s="78">
        <v>0.08</v>
      </c>
      <c r="I14" s="79">
        <f>G14*H14</f>
        <v>0</v>
      </c>
      <c r="J14" s="79">
        <f>G14+I14</f>
        <v>0</v>
      </c>
      <c r="K14" s="80">
        <f>F14*G14</f>
        <v>0</v>
      </c>
      <c r="L14" s="79">
        <f>K14*H14</f>
        <v>0</v>
      </c>
      <c r="M14" s="79">
        <f>K14+L14</f>
        <v>0</v>
      </c>
    </row>
    <row r="15" spans="1:13" ht="51">
      <c r="A15" s="306" t="s">
        <v>472</v>
      </c>
      <c r="B15" s="10" t="s">
        <v>475</v>
      </c>
      <c r="C15" s="306"/>
      <c r="D15" s="306"/>
      <c r="E15" s="305" t="s">
        <v>57</v>
      </c>
      <c r="F15" s="148">
        <v>60</v>
      </c>
      <c r="G15" s="115"/>
      <c r="H15" s="78">
        <v>0.08</v>
      </c>
      <c r="I15" s="79">
        <f>G15*H15</f>
        <v>0</v>
      </c>
      <c r="J15" s="79">
        <f>G15+I15</f>
        <v>0</v>
      </c>
      <c r="K15" s="80">
        <f>F15*G15</f>
        <v>0</v>
      </c>
      <c r="L15" s="79">
        <f>K15*H15</f>
        <v>0</v>
      </c>
      <c r="M15" s="79">
        <f>K15+L15</f>
        <v>0</v>
      </c>
    </row>
    <row r="16" spans="1:13" ht="12.75">
      <c r="A16" s="383" t="s">
        <v>473</v>
      </c>
      <c r="B16" s="451"/>
      <c r="C16" s="451"/>
      <c r="D16" s="451"/>
      <c r="E16" s="451"/>
      <c r="F16" s="451"/>
      <c r="G16" s="451"/>
      <c r="H16" s="451"/>
      <c r="I16" s="451"/>
      <c r="J16" s="451"/>
      <c r="K16" s="451"/>
      <c r="L16" s="451"/>
      <c r="M16" s="452"/>
    </row>
    <row r="17" spans="1:13" ht="51">
      <c r="A17" s="306">
        <v>4</v>
      </c>
      <c r="B17" s="10" t="s">
        <v>474</v>
      </c>
      <c r="C17" s="306"/>
      <c r="D17" s="306"/>
      <c r="E17" s="305" t="s">
        <v>57</v>
      </c>
      <c r="F17" s="148">
        <v>20</v>
      </c>
      <c r="G17" s="115"/>
      <c r="H17" s="78">
        <v>0.08</v>
      </c>
      <c r="I17" s="79">
        <f>G17*H17</f>
        <v>0</v>
      </c>
      <c r="J17" s="79">
        <f>G17+I17</f>
        <v>0</v>
      </c>
      <c r="K17" s="80">
        <f>F17*G17</f>
        <v>0</v>
      </c>
      <c r="L17" s="79">
        <f>K17*H17</f>
        <v>0</v>
      </c>
      <c r="M17" s="79">
        <f>K17+L17</f>
        <v>0</v>
      </c>
    </row>
    <row r="18" spans="1:13" ht="12.75" customHeight="1">
      <c r="A18" s="307"/>
      <c r="B18" s="85"/>
      <c r="C18" s="85"/>
      <c r="D18" s="85"/>
      <c r="E18" s="307"/>
      <c r="F18" s="307"/>
      <c r="G18" s="67"/>
      <c r="H18" s="67"/>
      <c r="I18" s="395" t="s">
        <v>17</v>
      </c>
      <c r="J18" s="396"/>
      <c r="K18" s="396"/>
      <c r="L18" s="450"/>
      <c r="M18" s="303">
        <f>SUM(K8:K9)+SUM(K11:K12)+SUM(K14:K15)+K17</f>
        <v>0</v>
      </c>
    </row>
    <row r="19" spans="1:13" ht="12.75" customHeight="1">
      <c r="A19" s="307"/>
      <c r="B19" s="85"/>
      <c r="C19" s="85"/>
      <c r="D19" s="85"/>
      <c r="E19" s="307"/>
      <c r="F19" s="307"/>
      <c r="G19" s="202"/>
      <c r="H19" s="67"/>
      <c r="I19" s="383" t="s">
        <v>18</v>
      </c>
      <c r="J19" s="393"/>
      <c r="K19" s="393"/>
      <c r="L19" s="412"/>
      <c r="M19" s="304">
        <f>L8+L9+L11+L12+L14+L15+L17</f>
        <v>0</v>
      </c>
    </row>
    <row r="20" spans="1:13" ht="28.5" customHeight="1">
      <c r="A20" s="307"/>
      <c r="B20" s="86" t="s">
        <v>19</v>
      </c>
      <c r="C20" s="85"/>
      <c r="D20" s="85"/>
      <c r="E20" s="307"/>
      <c r="F20" s="307"/>
      <c r="G20" s="202"/>
      <c r="H20" s="67"/>
      <c r="I20" s="383" t="s">
        <v>280</v>
      </c>
      <c r="J20" s="393"/>
      <c r="K20" s="393"/>
      <c r="L20" s="412"/>
      <c r="M20" s="71">
        <f>M18+M19</f>
        <v>0</v>
      </c>
    </row>
  </sheetData>
  <sheetProtection/>
  <mergeCells count="7">
    <mergeCell ref="A7:M7"/>
    <mergeCell ref="I18:L18"/>
    <mergeCell ref="I19:L19"/>
    <mergeCell ref="I20:L20"/>
    <mergeCell ref="A10:M10"/>
    <mergeCell ref="A13:M13"/>
    <mergeCell ref="A16:M16"/>
  </mergeCells>
  <printOptions/>
  <pageMargins left="0.7" right="0.7" top="0.75" bottom="0.75" header="0.3" footer="0.3"/>
  <pageSetup horizontalDpi="600" verticalDpi="600" orientation="landscape" paperSize="9" scale="81" r:id="rId1"/>
</worksheet>
</file>

<file path=xl/worksheets/sheet86.xml><?xml version="1.0" encoding="utf-8"?>
<worksheet xmlns="http://schemas.openxmlformats.org/spreadsheetml/2006/main" xmlns:r="http://schemas.openxmlformats.org/officeDocument/2006/relationships">
  <dimension ref="A2:O12"/>
  <sheetViews>
    <sheetView zoomScalePageLayoutView="0" workbookViewId="0" topLeftCell="A1">
      <selection activeCell="M33" sqref="M33"/>
    </sheetView>
  </sheetViews>
  <sheetFormatPr defaultColWidth="9.140625" defaultRowHeight="12.75"/>
  <cols>
    <col min="1" max="1" width="3.57421875" style="312" customWidth="1"/>
    <col min="2" max="2" width="20.421875" style="312" customWidth="1"/>
    <col min="3" max="3" width="9.7109375" style="312" customWidth="1"/>
    <col min="4" max="4" width="10.00390625" style="312" customWidth="1"/>
    <col min="5" max="5" width="6.8515625" style="312" customWidth="1"/>
    <col min="6" max="6" width="9.140625" style="312" customWidth="1"/>
    <col min="7" max="7" width="11.28125" style="312" customWidth="1"/>
    <col min="8" max="8" width="6.57421875" style="312" customWidth="1"/>
    <col min="9" max="9" width="8.8515625" style="312" customWidth="1"/>
    <col min="10" max="10" width="9.140625" style="312" customWidth="1"/>
    <col min="11" max="11" width="11.57421875" style="312" customWidth="1"/>
    <col min="12" max="12" width="10.28125" style="312" customWidth="1"/>
    <col min="13" max="13" width="14.00390625" style="312" customWidth="1"/>
    <col min="14" max="16384" width="9.140625" style="312" customWidth="1"/>
  </cols>
  <sheetData>
    <row r="2" spans="1:13" s="40" customFormat="1" ht="12.75">
      <c r="A2" s="41"/>
      <c r="B2" s="32" t="s">
        <v>389</v>
      </c>
      <c r="C2" s="18"/>
      <c r="D2" s="18"/>
      <c r="E2" s="31"/>
      <c r="F2" s="31"/>
      <c r="G2" s="31"/>
      <c r="H2" s="31"/>
      <c r="I2" s="31"/>
      <c r="J2" s="31"/>
      <c r="K2" s="31"/>
      <c r="L2" s="72" t="s">
        <v>0</v>
      </c>
      <c r="M2" s="31"/>
    </row>
    <row r="3" spans="1:13" ht="12.75" customHeight="1">
      <c r="A3" s="311"/>
      <c r="B3" s="315"/>
      <c r="E3" s="313"/>
      <c r="F3" s="313"/>
      <c r="G3" s="314"/>
      <c r="H3" s="313"/>
      <c r="I3" s="313"/>
      <c r="J3" s="313"/>
      <c r="K3" s="313"/>
      <c r="L3" s="231"/>
      <c r="M3" s="313"/>
    </row>
    <row r="4" spans="2:13" s="316" customFormat="1" ht="12.75">
      <c r="B4" s="317" t="s">
        <v>264</v>
      </c>
      <c r="C4" s="317" t="s">
        <v>464</v>
      </c>
      <c r="D4" s="318"/>
      <c r="E4" s="318"/>
      <c r="F4" s="318"/>
      <c r="G4" s="319"/>
      <c r="H4" s="318"/>
      <c r="I4" s="318"/>
      <c r="J4" s="318"/>
      <c r="K4" s="318"/>
      <c r="L4" s="318"/>
      <c r="M4" s="320"/>
    </row>
    <row r="5" ht="12">
      <c r="G5" s="321"/>
    </row>
    <row r="6" spans="1:13" ht="36">
      <c r="A6" s="322" t="s">
        <v>3</v>
      </c>
      <c r="B6" s="322" t="s">
        <v>4</v>
      </c>
      <c r="C6" s="322" t="s">
        <v>5</v>
      </c>
      <c r="D6" s="322" t="s">
        <v>277</v>
      </c>
      <c r="E6" s="322" t="s">
        <v>22</v>
      </c>
      <c r="F6" s="322" t="s">
        <v>8</v>
      </c>
      <c r="G6" s="323" t="s">
        <v>9</v>
      </c>
      <c r="H6" s="322" t="s">
        <v>10</v>
      </c>
      <c r="I6" s="322" t="s">
        <v>11</v>
      </c>
      <c r="J6" s="322" t="s">
        <v>12</v>
      </c>
      <c r="K6" s="322" t="s">
        <v>13</v>
      </c>
      <c r="L6" s="322" t="s">
        <v>14</v>
      </c>
      <c r="M6" s="322" t="s">
        <v>15</v>
      </c>
    </row>
    <row r="7" spans="1:13" ht="12">
      <c r="A7" s="324">
        <v>1</v>
      </c>
      <c r="B7" s="324">
        <v>2</v>
      </c>
      <c r="C7" s="324">
        <v>3</v>
      </c>
      <c r="D7" s="324">
        <v>4</v>
      </c>
      <c r="E7" s="324">
        <v>5</v>
      </c>
      <c r="F7" s="324">
        <v>6</v>
      </c>
      <c r="G7" s="324">
        <v>7</v>
      </c>
      <c r="H7" s="324">
        <v>8</v>
      </c>
      <c r="I7" s="325">
        <v>9</v>
      </c>
      <c r="J7" s="324">
        <v>10</v>
      </c>
      <c r="K7" s="324">
        <v>11</v>
      </c>
      <c r="L7" s="324">
        <v>12</v>
      </c>
      <c r="M7" s="324">
        <v>13</v>
      </c>
    </row>
    <row r="8" spans="1:15" ht="36">
      <c r="A8" s="324">
        <v>1</v>
      </c>
      <c r="B8" s="326" t="s">
        <v>465</v>
      </c>
      <c r="C8" s="324"/>
      <c r="D8" s="324"/>
      <c r="E8" s="324" t="s">
        <v>16</v>
      </c>
      <c r="F8" s="324">
        <v>5000</v>
      </c>
      <c r="G8" s="327"/>
      <c r="H8" s="328">
        <v>0.23</v>
      </c>
      <c r="I8" s="329">
        <f>G8*H8</f>
        <v>0</v>
      </c>
      <c r="J8" s="329">
        <f>G8+I8</f>
        <v>0</v>
      </c>
      <c r="K8" s="330">
        <f>F8*G8</f>
        <v>0</v>
      </c>
      <c r="L8" s="329">
        <f>K8*H8</f>
        <v>0</v>
      </c>
      <c r="M8" s="329">
        <f>K8+L8</f>
        <v>0</v>
      </c>
      <c r="N8" s="331"/>
      <c r="O8" s="313"/>
    </row>
    <row r="9" spans="1:15" ht="72">
      <c r="A9" s="324">
        <v>2</v>
      </c>
      <c r="B9" s="326" t="s">
        <v>466</v>
      </c>
      <c r="C9" s="324"/>
      <c r="D9" s="324"/>
      <c r="E9" s="324" t="s">
        <v>16</v>
      </c>
      <c r="F9" s="324">
        <v>2000</v>
      </c>
      <c r="G9" s="327"/>
      <c r="H9" s="328">
        <v>0.08</v>
      </c>
      <c r="I9" s="329">
        <f>G9*H9</f>
        <v>0</v>
      </c>
      <c r="J9" s="329">
        <f>G9+I9</f>
        <v>0</v>
      </c>
      <c r="K9" s="330">
        <f>F9*G9</f>
        <v>0</v>
      </c>
      <c r="L9" s="329">
        <f>K9*H9</f>
        <v>0</v>
      </c>
      <c r="M9" s="329">
        <f>K9+L9</f>
        <v>0</v>
      </c>
      <c r="N9" s="331"/>
      <c r="O9" s="313"/>
    </row>
    <row r="10" spans="1:13" ht="12" customHeight="1">
      <c r="A10" s="332"/>
      <c r="B10" s="333"/>
      <c r="C10" s="333"/>
      <c r="D10" s="333"/>
      <c r="E10" s="334"/>
      <c r="F10" s="334"/>
      <c r="G10" s="334"/>
      <c r="H10" s="334"/>
      <c r="I10" s="453" t="s">
        <v>17</v>
      </c>
      <c r="J10" s="453"/>
      <c r="K10" s="453"/>
      <c r="L10" s="453"/>
      <c r="M10" s="335">
        <f>K8+K9</f>
        <v>0</v>
      </c>
    </row>
    <row r="11" spans="1:13" ht="12" customHeight="1">
      <c r="A11" s="334"/>
      <c r="B11" s="333"/>
      <c r="C11" s="333"/>
      <c r="D11" s="333"/>
      <c r="E11" s="334"/>
      <c r="F11" s="334"/>
      <c r="G11" s="334"/>
      <c r="H11" s="334"/>
      <c r="I11" s="453" t="s">
        <v>18</v>
      </c>
      <c r="J11" s="453"/>
      <c r="K11" s="453"/>
      <c r="L11" s="453"/>
      <c r="M11" s="335">
        <f>L8+L9</f>
        <v>0</v>
      </c>
    </row>
    <row r="12" spans="1:13" ht="25.5" customHeight="1">
      <c r="A12" s="332"/>
      <c r="B12" s="336" t="s">
        <v>19</v>
      </c>
      <c r="C12" s="333"/>
      <c r="D12" s="333"/>
      <c r="E12" s="334"/>
      <c r="F12" s="334"/>
      <c r="G12" s="334"/>
      <c r="H12" s="334"/>
      <c r="I12" s="453" t="s">
        <v>467</v>
      </c>
      <c r="J12" s="453"/>
      <c r="K12" s="453"/>
      <c r="L12" s="453"/>
      <c r="M12" s="327">
        <f>M10+M11</f>
        <v>0</v>
      </c>
    </row>
  </sheetData>
  <sheetProtection/>
  <mergeCells count="3">
    <mergeCell ref="I10:L10"/>
    <mergeCell ref="I11:L11"/>
    <mergeCell ref="I12:L12"/>
  </mergeCells>
  <printOptions/>
  <pageMargins left="0.7" right="0.7" top="0.75" bottom="0.75" header="0.3" footer="0.3"/>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12"/>
  <sheetViews>
    <sheetView zoomScalePageLayoutView="0" workbookViewId="0" topLeftCell="A1">
      <selection activeCell="B4" sqref="B4"/>
    </sheetView>
  </sheetViews>
  <sheetFormatPr defaultColWidth="9.140625" defaultRowHeight="12.75"/>
  <cols>
    <col min="1" max="1" width="3.8515625" style="41" customWidth="1"/>
    <col min="2" max="2" width="39.7109375" style="40" customWidth="1"/>
    <col min="3" max="3" width="8.8515625" style="40" customWidth="1"/>
    <col min="4" max="4" width="12.140625" style="40" customWidth="1"/>
    <col min="5" max="5" width="5.28125" style="42" customWidth="1"/>
    <col min="6" max="6" width="10.57421875" style="42" customWidth="1"/>
    <col min="7" max="7" width="11.421875" style="42" customWidth="1"/>
    <col min="8" max="9" width="7.00390625" style="42" customWidth="1"/>
    <col min="10" max="10" width="10.57421875" style="42" customWidth="1"/>
    <col min="11" max="11" width="13.140625" style="42" customWidth="1"/>
    <col min="12" max="12" width="9.421875" style="42" customWidth="1"/>
    <col min="13" max="13" width="13.140625" style="42" customWidth="1"/>
    <col min="14" max="16384" width="9.140625" style="40" customWidth="1"/>
  </cols>
  <sheetData>
    <row r="1" spans="1:13" s="18" customFormat="1" ht="12.75">
      <c r="A1" s="33"/>
      <c r="E1" s="31"/>
      <c r="F1" s="31"/>
      <c r="G1" s="31"/>
      <c r="H1" s="31"/>
      <c r="I1" s="31"/>
      <c r="J1" s="31"/>
      <c r="K1" s="31"/>
      <c r="L1" s="31"/>
      <c r="M1" s="31"/>
    </row>
    <row r="2" spans="1:13" s="18" customFormat="1" ht="12.75">
      <c r="A2" s="33"/>
      <c r="B2" s="32" t="s">
        <v>389</v>
      </c>
      <c r="E2" s="31"/>
      <c r="F2" s="31"/>
      <c r="G2" s="31"/>
      <c r="H2" s="31"/>
      <c r="I2" s="31"/>
      <c r="J2" s="31"/>
      <c r="K2" s="31"/>
      <c r="L2" s="72" t="s">
        <v>0</v>
      </c>
      <c r="M2" s="31"/>
    </row>
    <row r="3" spans="1:13" s="18" customFormat="1" ht="12.75">
      <c r="A3" s="33"/>
      <c r="B3" s="32"/>
      <c r="E3" s="31"/>
      <c r="F3" s="31"/>
      <c r="G3" s="31"/>
      <c r="H3" s="31"/>
      <c r="I3" s="31"/>
      <c r="J3" s="31"/>
      <c r="K3" s="31"/>
      <c r="L3" s="72"/>
      <c r="M3" s="31"/>
    </row>
    <row r="4" spans="1:13" s="66" customFormat="1" ht="12.75">
      <c r="A4" s="64"/>
      <c r="B4" s="65" t="s">
        <v>33</v>
      </c>
      <c r="C4" s="99" t="s">
        <v>308</v>
      </c>
      <c r="E4" s="67"/>
      <c r="F4" s="67"/>
      <c r="G4" s="67"/>
      <c r="H4" s="67"/>
      <c r="I4" s="67"/>
      <c r="J4" s="67"/>
      <c r="K4" s="67"/>
      <c r="L4" s="67"/>
      <c r="M4" s="67"/>
    </row>
    <row r="5" spans="1:13" s="66" customFormat="1" ht="12.75">
      <c r="A5" s="64"/>
      <c r="B5" s="65"/>
      <c r="C5" s="99"/>
      <c r="E5" s="67"/>
      <c r="F5" s="67"/>
      <c r="G5" s="67"/>
      <c r="H5" s="67"/>
      <c r="I5" s="67"/>
      <c r="J5" s="67"/>
      <c r="K5" s="67"/>
      <c r="L5" s="67"/>
      <c r="M5" s="67"/>
    </row>
    <row r="6" spans="1:13" s="66" customFormat="1" ht="38.25">
      <c r="A6" s="68" t="s">
        <v>3</v>
      </c>
      <c r="B6" s="68" t="s">
        <v>4</v>
      </c>
      <c r="C6" s="68" t="s">
        <v>5</v>
      </c>
      <c r="D6" s="68" t="s">
        <v>277</v>
      </c>
      <c r="E6" s="68" t="s">
        <v>22</v>
      </c>
      <c r="F6" s="68" t="s">
        <v>8</v>
      </c>
      <c r="G6" s="69" t="s">
        <v>9</v>
      </c>
      <c r="H6" s="68" t="s">
        <v>10</v>
      </c>
      <c r="I6" s="68" t="s">
        <v>11</v>
      </c>
      <c r="J6" s="68" t="s">
        <v>12</v>
      </c>
      <c r="K6" s="68" t="s">
        <v>13</v>
      </c>
      <c r="L6" s="68" t="s">
        <v>14</v>
      </c>
      <c r="M6" s="68" t="s">
        <v>15</v>
      </c>
    </row>
    <row r="7" spans="1:13" s="66" customFormat="1" ht="12.75">
      <c r="A7" s="73">
        <v>1</v>
      </c>
      <c r="B7" s="73">
        <v>2</v>
      </c>
      <c r="C7" s="73">
        <v>3</v>
      </c>
      <c r="D7" s="73">
        <v>4</v>
      </c>
      <c r="E7" s="73">
        <v>5</v>
      </c>
      <c r="F7" s="73">
        <v>6</v>
      </c>
      <c r="G7" s="73">
        <v>7</v>
      </c>
      <c r="H7" s="73">
        <v>8</v>
      </c>
      <c r="I7" s="75">
        <v>9</v>
      </c>
      <c r="J7" s="73">
        <v>10</v>
      </c>
      <c r="K7" s="73">
        <v>11</v>
      </c>
      <c r="L7" s="73">
        <v>12</v>
      </c>
      <c r="M7" s="73">
        <v>13</v>
      </c>
    </row>
    <row r="8" spans="1:13" s="66" customFormat="1" ht="25.5">
      <c r="A8" s="73">
        <v>1</v>
      </c>
      <c r="B8" s="82" t="s">
        <v>309</v>
      </c>
      <c r="C8" s="82"/>
      <c r="D8" s="82"/>
      <c r="E8" s="73" t="s">
        <v>57</v>
      </c>
      <c r="F8" s="73">
        <v>3000</v>
      </c>
      <c r="G8" s="115"/>
      <c r="H8" s="78">
        <v>0.08</v>
      </c>
      <c r="I8" s="79">
        <f>G8*H8</f>
        <v>0</v>
      </c>
      <c r="J8" s="79">
        <f>G8+I8</f>
        <v>0</v>
      </c>
      <c r="K8" s="80">
        <f>F8*G8</f>
        <v>0</v>
      </c>
      <c r="L8" s="79">
        <f>K8*H8</f>
        <v>0</v>
      </c>
      <c r="M8" s="79">
        <f>K8+L8</f>
        <v>0</v>
      </c>
    </row>
    <row r="9" spans="1:13" s="66" customFormat="1" ht="12.75">
      <c r="A9" s="73">
        <v>2</v>
      </c>
      <c r="B9" s="82" t="s">
        <v>310</v>
      </c>
      <c r="C9" s="82"/>
      <c r="D9" s="82"/>
      <c r="E9" s="73" t="s">
        <v>57</v>
      </c>
      <c r="F9" s="73">
        <v>400</v>
      </c>
      <c r="G9" s="115"/>
      <c r="H9" s="78">
        <v>0.08</v>
      </c>
      <c r="I9" s="79">
        <f>G9*H9</f>
        <v>0</v>
      </c>
      <c r="J9" s="79">
        <f>G9+I9</f>
        <v>0</v>
      </c>
      <c r="K9" s="80">
        <f>F9*G9</f>
        <v>0</v>
      </c>
      <c r="L9" s="79">
        <f>K9*H9</f>
        <v>0</v>
      </c>
      <c r="M9" s="79">
        <f>K9+L9</f>
        <v>0</v>
      </c>
    </row>
    <row r="10" spans="1:13" s="66" customFormat="1" ht="12.75">
      <c r="A10" s="98"/>
      <c r="B10" s="99"/>
      <c r="C10" s="99"/>
      <c r="D10" s="99"/>
      <c r="E10" s="100"/>
      <c r="F10" s="100"/>
      <c r="G10" s="100"/>
      <c r="H10" s="100"/>
      <c r="I10" s="360" t="s">
        <v>17</v>
      </c>
      <c r="J10" s="370"/>
      <c r="K10" s="370"/>
      <c r="L10" s="362"/>
      <c r="M10" s="107">
        <f>K8+K9</f>
        <v>0</v>
      </c>
    </row>
    <row r="11" spans="1:13" s="66" customFormat="1" ht="12.75">
      <c r="A11" s="98"/>
      <c r="B11" s="99"/>
      <c r="C11" s="99"/>
      <c r="D11" s="99"/>
      <c r="E11" s="100"/>
      <c r="F11" s="100"/>
      <c r="G11" s="100"/>
      <c r="H11" s="100"/>
      <c r="I11" s="352" t="s">
        <v>18</v>
      </c>
      <c r="J11" s="363"/>
      <c r="K11" s="363"/>
      <c r="L11" s="364"/>
      <c r="M11" s="80">
        <f>L8+L9</f>
        <v>0</v>
      </c>
    </row>
    <row r="12" spans="1:13" s="66" customFormat="1" ht="12.75">
      <c r="A12" s="98"/>
      <c r="B12" s="86" t="s">
        <v>19</v>
      </c>
      <c r="C12" s="99"/>
      <c r="D12" s="99"/>
      <c r="E12" s="100"/>
      <c r="F12" s="100"/>
      <c r="G12" s="100"/>
      <c r="H12" s="100"/>
      <c r="I12" s="352" t="s">
        <v>20</v>
      </c>
      <c r="J12" s="363"/>
      <c r="K12" s="363"/>
      <c r="L12" s="365"/>
      <c r="M12" s="88">
        <f>M10+M11</f>
        <v>0</v>
      </c>
    </row>
  </sheetData>
  <sheetProtection/>
  <mergeCells count="3">
    <mergeCell ref="I10:L10"/>
    <mergeCell ref="I11:L11"/>
    <mergeCell ref="I12:L12"/>
  </mergeCells>
  <printOptions/>
  <pageMargins left="0.75" right="0.75" top="1" bottom="1" header="0.5" footer="0.5"/>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KKOT</dc:creator>
  <cp:keywords/>
  <dc:description/>
  <cp:lastModifiedBy>KKOT</cp:lastModifiedBy>
  <cp:lastPrinted>2020-12-28T07:21:52Z</cp:lastPrinted>
  <dcterms:created xsi:type="dcterms:W3CDTF">2018-09-26T09:50:17Z</dcterms:created>
  <dcterms:modified xsi:type="dcterms:W3CDTF">2020-12-28T08:54:16Z</dcterms:modified>
  <cp:category/>
  <cp:version/>
  <cp:contentType/>
  <cp:contentStatus/>
</cp:coreProperties>
</file>